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1南通大学\微电子学院（集成电路学院）\2026-2027(上)\管理\2025-2026学年微电子学院综合测评\"/>
    </mc:Choice>
  </mc:AlternateContent>
  <xr:revisionPtr revIDLastSave="0" documentId="13_ncr:1_{A5BC2257-C678-430D-80DB-516928AC1DA7}" xr6:coauthVersionLast="47" xr6:coauthVersionMax="47" xr10:uidLastSave="{00000000-0000-0000-0000-000000000000}"/>
  <bookViews>
    <workbookView xWindow="-120" yWindow="-120" windowWidth="29040" windowHeight="15720" activeTab="1" xr2:uid="{00000000-000D-0000-FFFF-FFFF00000000}"/>
  </bookViews>
  <sheets>
    <sheet name="集23" sheetId="1" r:id="rId1"/>
    <sheet name="电子科学23" sheetId="2" r:id="rId2"/>
    <sheet name="集24" sheetId="3" r:id="rId3"/>
    <sheet name="电子科学24" sheetId="5" r:id="rId4"/>
    <sheet name="集25" sheetId="6" r:id="rId5"/>
    <sheet name="电子科学25" sheetId="7" r:id="rId6"/>
  </sheets>
  <externalReferences>
    <externalReference r:id="rId7"/>
    <externalReference r:id="rId8"/>
    <externalReference r:id="rId9"/>
    <externalReference r:id="rId10"/>
    <externalReference r:id="rId11"/>
  </externalReferences>
  <definedNames>
    <definedName name="_xlnm._FilterDatabase" localSheetId="3" hidden="1">电子科学24!$A$4:$AD$140</definedName>
    <definedName name="_xlnm._FilterDatabase" localSheetId="5" hidden="1">电子科学25!$A$1:$IU$174</definedName>
    <definedName name="_xlnm._FilterDatabase" localSheetId="4" hidden="1">集25!$A$4:$Y$176</definedName>
    <definedName name="_xlnm.Print_Area" localSheetId="5">电子科学25!$A:$AD</definedName>
    <definedName name="_xlnm.Print_Titles" localSheetId="3">电子科学24!$1:$4</definedName>
    <definedName name="_xlnm.Print_Titles" localSheetId="5">电子科学25!$4:$4</definedName>
    <definedName name="_xlnm.Print_Titles" localSheetId="4">集25!$4:$4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5" i="7" l="1"/>
  <c r="X5" i="7"/>
  <c r="V6" i="7"/>
  <c r="X6" i="7"/>
  <c r="V7" i="7"/>
  <c r="X7" i="7"/>
  <c r="V8" i="7"/>
  <c r="X8" i="7"/>
  <c r="V9" i="7"/>
  <c r="X9" i="7"/>
  <c r="V10" i="7"/>
  <c r="X10" i="7"/>
  <c r="V11" i="7"/>
  <c r="X11" i="7"/>
  <c r="V12" i="7"/>
  <c r="X12" i="7"/>
  <c r="V13" i="7"/>
  <c r="X13" i="7"/>
  <c r="V14" i="7"/>
  <c r="X14" i="7"/>
  <c r="V15" i="7"/>
  <c r="X15" i="7"/>
  <c r="V16" i="7"/>
  <c r="X16" i="7"/>
  <c r="V17" i="7"/>
  <c r="X17" i="7"/>
  <c r="V18" i="7"/>
  <c r="X18" i="7"/>
  <c r="V19" i="7"/>
  <c r="X19" i="7"/>
  <c r="V20" i="7"/>
  <c r="X20" i="7"/>
  <c r="V21" i="7"/>
  <c r="X21" i="7"/>
  <c r="V22" i="7"/>
  <c r="X22" i="7"/>
  <c r="V23" i="7"/>
  <c r="X23" i="7"/>
  <c r="V24" i="7"/>
  <c r="X24" i="7"/>
  <c r="V25" i="7"/>
  <c r="X25" i="7"/>
  <c r="V26" i="7"/>
  <c r="X26" i="7"/>
  <c r="V27" i="7"/>
  <c r="X27" i="7"/>
  <c r="V28" i="7"/>
  <c r="X28" i="7"/>
  <c r="V29" i="7"/>
  <c r="X29" i="7"/>
  <c r="V30" i="7"/>
  <c r="X30" i="7"/>
  <c r="V31" i="7"/>
  <c r="X31" i="7"/>
  <c r="V32" i="7"/>
  <c r="X32" i="7"/>
  <c r="V33" i="7"/>
  <c r="X33" i="7"/>
  <c r="V34" i="7"/>
  <c r="X34" i="7"/>
  <c r="V35" i="7"/>
  <c r="X35" i="7"/>
  <c r="V36" i="7"/>
  <c r="X36" i="7"/>
  <c r="V37" i="7"/>
  <c r="X37" i="7"/>
  <c r="V38" i="7"/>
  <c r="X38" i="7"/>
  <c r="V39" i="7"/>
  <c r="X39" i="7"/>
  <c r="V40" i="7"/>
  <c r="X40" i="7"/>
  <c r="V41" i="7"/>
  <c r="X41" i="7"/>
  <c r="V42" i="7"/>
  <c r="X42" i="7"/>
  <c r="V43" i="7"/>
  <c r="X43" i="7"/>
  <c r="V44" i="7"/>
  <c r="X44" i="7"/>
  <c r="V45" i="7"/>
  <c r="X45" i="7"/>
  <c r="V46" i="7"/>
  <c r="X46" i="7"/>
  <c r="V47" i="7"/>
  <c r="X47" i="7"/>
  <c r="V48" i="7"/>
  <c r="X48" i="7"/>
  <c r="V49" i="7"/>
  <c r="X49" i="7"/>
  <c r="V50" i="7"/>
  <c r="X50" i="7"/>
  <c r="V51" i="7"/>
  <c r="X51" i="7"/>
  <c r="V52" i="7"/>
  <c r="X52" i="7"/>
  <c r="V53" i="7"/>
  <c r="X53" i="7"/>
  <c r="V54" i="7"/>
  <c r="X54" i="7"/>
  <c r="V55" i="7"/>
  <c r="X55" i="7"/>
  <c r="V56" i="7"/>
  <c r="X56" i="7"/>
  <c r="V57" i="7"/>
  <c r="X57" i="7"/>
  <c r="V58" i="7"/>
  <c r="X58" i="7"/>
  <c r="V59" i="7"/>
  <c r="X59" i="7"/>
  <c r="V60" i="7"/>
  <c r="X60" i="7"/>
  <c r="V61" i="7"/>
  <c r="X61" i="7"/>
  <c r="V62" i="7"/>
  <c r="X62" i="7"/>
  <c r="V63" i="7"/>
  <c r="X63" i="7"/>
  <c r="V64" i="7"/>
  <c r="X64" i="7"/>
  <c r="V65" i="7"/>
  <c r="X65" i="7"/>
  <c r="V66" i="7"/>
  <c r="X66" i="7"/>
  <c r="V67" i="7"/>
  <c r="X67" i="7"/>
  <c r="V68" i="7"/>
  <c r="X68" i="7"/>
  <c r="V69" i="7"/>
  <c r="X69" i="7"/>
  <c r="V70" i="7"/>
  <c r="X70" i="7"/>
  <c r="V71" i="7"/>
  <c r="X71" i="7"/>
  <c r="V72" i="7"/>
  <c r="X72" i="7"/>
  <c r="V73" i="7"/>
  <c r="X73" i="7"/>
  <c r="V74" i="7"/>
  <c r="X74" i="7"/>
  <c r="V75" i="7"/>
  <c r="X75" i="7"/>
  <c r="V76" i="7"/>
  <c r="X76" i="7"/>
  <c r="V77" i="7"/>
  <c r="X77" i="7"/>
  <c r="V78" i="7"/>
  <c r="X78" i="7"/>
  <c r="V79" i="7"/>
  <c r="X79" i="7"/>
  <c r="V80" i="7"/>
  <c r="X80" i="7"/>
  <c r="V81" i="7"/>
  <c r="X81" i="7"/>
  <c r="V82" i="7"/>
  <c r="X82" i="7"/>
  <c r="V83" i="7"/>
  <c r="X83" i="7"/>
  <c r="V84" i="7"/>
  <c r="X84" i="7"/>
  <c r="V85" i="7"/>
  <c r="X85" i="7"/>
  <c r="V86" i="7"/>
  <c r="X86" i="7"/>
  <c r="V87" i="7"/>
  <c r="X87" i="7"/>
  <c r="V88" i="7"/>
  <c r="X88" i="7"/>
  <c r="V89" i="7"/>
  <c r="X89" i="7"/>
  <c r="V90" i="7"/>
  <c r="X90" i="7"/>
  <c r="V91" i="7"/>
  <c r="X91" i="7"/>
  <c r="V92" i="7"/>
  <c r="X92" i="7"/>
  <c r="V93" i="7"/>
  <c r="X93" i="7"/>
  <c r="V94" i="7"/>
  <c r="X94" i="7"/>
  <c r="V95" i="7"/>
  <c r="X95" i="7"/>
  <c r="V96" i="7"/>
  <c r="X96" i="7"/>
  <c r="V97" i="7"/>
  <c r="X97" i="7"/>
  <c r="V98" i="7"/>
  <c r="X98" i="7"/>
  <c r="V99" i="7"/>
  <c r="X99" i="7"/>
  <c r="V100" i="7"/>
  <c r="X100" i="7"/>
  <c r="V101" i="7"/>
  <c r="X101" i="7"/>
  <c r="V102" i="7"/>
  <c r="X102" i="7"/>
  <c r="V103" i="7"/>
  <c r="X103" i="7"/>
  <c r="V104" i="7"/>
  <c r="X104" i="7"/>
  <c r="V105" i="7"/>
  <c r="X105" i="7"/>
  <c r="V106" i="7"/>
  <c r="X106" i="7"/>
  <c r="V107" i="7"/>
  <c r="X107" i="7"/>
  <c r="V108" i="7"/>
  <c r="X108" i="7"/>
  <c r="V109" i="7"/>
  <c r="X109" i="7"/>
  <c r="V110" i="7"/>
  <c r="X110" i="7"/>
  <c r="V111" i="7"/>
  <c r="X111" i="7"/>
  <c r="V112" i="7"/>
  <c r="X112" i="7"/>
  <c r="V113" i="7"/>
  <c r="X113" i="7"/>
  <c r="V114" i="7"/>
  <c r="X114" i="7"/>
  <c r="V115" i="7"/>
  <c r="X115" i="7"/>
  <c r="V116" i="7"/>
  <c r="X116" i="7"/>
  <c r="V117" i="7"/>
  <c r="X117" i="7"/>
  <c r="V118" i="7"/>
  <c r="X118" i="7"/>
  <c r="V119" i="7"/>
  <c r="X119" i="7"/>
  <c r="V120" i="7"/>
  <c r="X120" i="7"/>
  <c r="V121" i="7"/>
  <c r="X121" i="7"/>
  <c r="V122" i="7"/>
  <c r="X122" i="7"/>
  <c r="V123" i="7"/>
  <c r="X123" i="7"/>
  <c r="V124" i="7"/>
  <c r="X124" i="7"/>
  <c r="V125" i="7"/>
  <c r="X125" i="7"/>
  <c r="V126" i="7"/>
  <c r="X126" i="7"/>
  <c r="V127" i="7"/>
  <c r="X127" i="7"/>
  <c r="V128" i="7"/>
  <c r="X128" i="7"/>
  <c r="V129" i="7"/>
  <c r="X129" i="7"/>
  <c r="V130" i="7"/>
  <c r="X130" i="7"/>
  <c r="V131" i="7"/>
  <c r="X131" i="7"/>
  <c r="V132" i="7"/>
  <c r="X132" i="7"/>
  <c r="V133" i="7"/>
  <c r="X133" i="7"/>
  <c r="V134" i="7"/>
  <c r="X134" i="7"/>
  <c r="V135" i="7"/>
  <c r="X135" i="7"/>
  <c r="V136" i="7"/>
  <c r="X136" i="7"/>
  <c r="V137" i="7"/>
  <c r="X137" i="7"/>
  <c r="V138" i="7"/>
  <c r="X138" i="7"/>
  <c r="V139" i="7"/>
  <c r="X139" i="7"/>
  <c r="V140" i="7"/>
  <c r="X140" i="7"/>
  <c r="V141" i="7"/>
  <c r="X141" i="7"/>
  <c r="V142" i="7"/>
  <c r="X142" i="7"/>
  <c r="V143" i="7"/>
  <c r="X143" i="7"/>
  <c r="V144" i="7"/>
  <c r="X144" i="7"/>
  <c r="V145" i="7"/>
  <c r="X145" i="7"/>
  <c r="V146" i="7"/>
  <c r="X146" i="7"/>
  <c r="V147" i="7"/>
  <c r="X147" i="7"/>
  <c r="V148" i="7"/>
  <c r="X148" i="7"/>
  <c r="V149" i="7"/>
  <c r="X149" i="7"/>
  <c r="V150" i="7"/>
  <c r="X150" i="7"/>
  <c r="V151" i="7"/>
  <c r="X151" i="7"/>
  <c r="V152" i="7"/>
  <c r="X152" i="7"/>
  <c r="V153" i="7"/>
  <c r="X153" i="7"/>
  <c r="V154" i="7"/>
  <c r="X154" i="7"/>
  <c r="V155" i="7"/>
  <c r="X155" i="7"/>
  <c r="V156" i="7"/>
  <c r="X156" i="7"/>
  <c r="V157" i="7"/>
  <c r="X157" i="7"/>
  <c r="V158" i="7"/>
  <c r="X158" i="7"/>
  <c r="V159" i="7"/>
  <c r="X159" i="7"/>
  <c r="V160" i="7"/>
  <c r="X160" i="7"/>
  <c r="V161" i="7"/>
  <c r="X161" i="7"/>
  <c r="V162" i="7"/>
  <c r="X162" i="7"/>
  <c r="V163" i="7"/>
  <c r="X163" i="7"/>
  <c r="V164" i="7"/>
  <c r="X164" i="7"/>
  <c r="V165" i="7"/>
  <c r="X165" i="7"/>
  <c r="V166" i="7"/>
  <c r="X166" i="7"/>
  <c r="V167" i="7"/>
  <c r="X167" i="7"/>
  <c r="V168" i="7"/>
  <c r="X168" i="7"/>
  <c r="V169" i="7"/>
  <c r="X169" i="7"/>
  <c r="V170" i="7"/>
  <c r="X170" i="7"/>
  <c r="V171" i="7"/>
  <c r="X171" i="7"/>
  <c r="V172" i="7"/>
  <c r="X172" i="7"/>
  <c r="V173" i="7"/>
  <c r="X173" i="7"/>
  <c r="V174" i="7"/>
  <c r="X174" i="7"/>
  <c r="V5" i="6"/>
  <c r="X5" i="6"/>
  <c r="V6" i="6"/>
  <c r="X6" i="6"/>
  <c r="V7" i="6"/>
  <c r="X7" i="6"/>
  <c r="V8" i="6"/>
  <c r="X8" i="6"/>
  <c r="V9" i="6"/>
  <c r="X9" i="6"/>
  <c r="V10" i="6"/>
  <c r="X10" i="6"/>
  <c r="V11" i="6"/>
  <c r="X11" i="6"/>
  <c r="V12" i="6"/>
  <c r="X12" i="6"/>
  <c r="V13" i="6"/>
  <c r="X13" i="6"/>
  <c r="V14" i="6"/>
  <c r="X14" i="6"/>
  <c r="V15" i="6"/>
  <c r="X15" i="6"/>
  <c r="V16" i="6"/>
  <c r="X16" i="6"/>
  <c r="V17" i="6"/>
  <c r="X17" i="6"/>
  <c r="V18" i="6"/>
  <c r="X18" i="6"/>
  <c r="V19" i="6"/>
  <c r="X19" i="6"/>
  <c r="V20" i="6"/>
  <c r="X20" i="6"/>
  <c r="V21" i="6"/>
  <c r="X21" i="6"/>
  <c r="V22" i="6"/>
  <c r="X22" i="6"/>
  <c r="V23" i="6"/>
  <c r="X23" i="6"/>
  <c r="V24" i="6"/>
  <c r="X24" i="6"/>
  <c r="V25" i="6"/>
  <c r="X25" i="6"/>
  <c r="V26" i="6"/>
  <c r="X26" i="6"/>
  <c r="V27" i="6"/>
  <c r="X27" i="6"/>
  <c r="V28" i="6"/>
  <c r="X28" i="6"/>
  <c r="V29" i="6"/>
  <c r="X29" i="6"/>
  <c r="V30" i="6"/>
  <c r="X30" i="6"/>
  <c r="V31" i="6"/>
  <c r="X31" i="6"/>
  <c r="V32" i="6"/>
  <c r="X32" i="6"/>
  <c r="V33" i="6"/>
  <c r="X33" i="6"/>
  <c r="V34" i="6"/>
  <c r="X34" i="6"/>
  <c r="V35" i="6"/>
  <c r="X35" i="6"/>
  <c r="V36" i="6"/>
  <c r="X36" i="6"/>
  <c r="V37" i="6"/>
  <c r="X37" i="6"/>
  <c r="V38" i="6"/>
  <c r="X38" i="6"/>
  <c r="V39" i="6"/>
  <c r="X39" i="6"/>
  <c r="V40" i="6"/>
  <c r="X40" i="6"/>
  <c r="V41" i="6"/>
  <c r="X41" i="6"/>
  <c r="V42" i="6"/>
  <c r="X42" i="6"/>
  <c r="V43" i="6"/>
  <c r="X43" i="6"/>
  <c r="V44" i="6"/>
  <c r="X44" i="6"/>
  <c r="V45" i="6"/>
  <c r="X45" i="6"/>
  <c r="V46" i="6"/>
  <c r="X46" i="6"/>
  <c r="V47" i="6"/>
  <c r="X47" i="6"/>
  <c r="V48" i="6"/>
  <c r="X48" i="6"/>
  <c r="V49" i="6"/>
  <c r="X49" i="6"/>
  <c r="V50" i="6"/>
  <c r="X50" i="6"/>
  <c r="V51" i="6"/>
  <c r="X51" i="6"/>
  <c r="V52" i="6"/>
  <c r="X52" i="6"/>
  <c r="V53" i="6"/>
  <c r="X53" i="6"/>
  <c r="V54" i="6"/>
  <c r="X54" i="6"/>
  <c r="V55" i="6"/>
  <c r="X55" i="6"/>
  <c r="V56" i="6"/>
  <c r="X56" i="6"/>
  <c r="V57" i="6"/>
  <c r="X57" i="6"/>
  <c r="V58" i="6"/>
  <c r="X58" i="6"/>
  <c r="V59" i="6"/>
  <c r="X59" i="6"/>
  <c r="V60" i="6"/>
  <c r="X60" i="6"/>
  <c r="V61" i="6"/>
  <c r="X61" i="6"/>
  <c r="V62" i="6"/>
  <c r="X62" i="6"/>
  <c r="V63" i="6"/>
  <c r="X63" i="6"/>
  <c r="V64" i="6"/>
  <c r="X64" i="6"/>
  <c r="V65" i="6"/>
  <c r="X65" i="6"/>
  <c r="V66" i="6"/>
  <c r="X66" i="6"/>
  <c r="V67" i="6"/>
  <c r="X67" i="6"/>
  <c r="V68" i="6"/>
  <c r="X68" i="6"/>
  <c r="V69" i="6"/>
  <c r="X69" i="6"/>
  <c r="V70" i="6"/>
  <c r="X70" i="6"/>
  <c r="V71" i="6"/>
  <c r="X71" i="6"/>
  <c r="V72" i="6"/>
  <c r="X72" i="6"/>
  <c r="V73" i="6"/>
  <c r="X73" i="6"/>
  <c r="V74" i="6"/>
  <c r="X74" i="6"/>
  <c r="V75" i="6"/>
  <c r="X75" i="6"/>
  <c r="V76" i="6"/>
  <c r="X76" i="6"/>
  <c r="V77" i="6"/>
  <c r="X77" i="6"/>
  <c r="V78" i="6"/>
  <c r="X78" i="6"/>
  <c r="V79" i="6"/>
  <c r="X79" i="6"/>
  <c r="V80" i="6"/>
  <c r="X80" i="6"/>
  <c r="V81" i="6"/>
  <c r="X81" i="6"/>
  <c r="V82" i="6"/>
  <c r="X82" i="6"/>
  <c r="V83" i="6"/>
  <c r="X83" i="6"/>
  <c r="V84" i="6"/>
  <c r="X84" i="6"/>
  <c r="V85" i="6"/>
  <c r="X85" i="6"/>
  <c r="V86" i="6"/>
  <c r="X86" i="6"/>
  <c r="V87" i="6"/>
  <c r="X87" i="6"/>
  <c r="V88" i="6"/>
  <c r="X88" i="6"/>
  <c r="V89" i="6"/>
  <c r="X89" i="6"/>
  <c r="V90" i="6"/>
  <c r="X90" i="6"/>
  <c r="V91" i="6"/>
  <c r="X91" i="6"/>
  <c r="V92" i="6"/>
  <c r="X92" i="6"/>
  <c r="V93" i="6"/>
  <c r="X93" i="6"/>
  <c r="V94" i="6"/>
  <c r="X94" i="6"/>
  <c r="V95" i="6"/>
  <c r="X95" i="6"/>
  <c r="V96" i="6"/>
  <c r="X96" i="6"/>
  <c r="V97" i="6"/>
  <c r="X97" i="6"/>
  <c r="V98" i="6"/>
  <c r="X98" i="6"/>
  <c r="V99" i="6"/>
  <c r="X99" i="6"/>
  <c r="V100" i="6"/>
  <c r="X100" i="6"/>
  <c r="V101" i="6"/>
  <c r="X101" i="6"/>
  <c r="V102" i="6"/>
  <c r="X102" i="6"/>
  <c r="V103" i="6"/>
  <c r="X103" i="6"/>
  <c r="V104" i="6"/>
  <c r="X104" i="6"/>
  <c r="V105" i="6"/>
  <c r="X105" i="6"/>
  <c r="V106" i="6"/>
  <c r="X106" i="6"/>
  <c r="V107" i="6"/>
  <c r="X107" i="6"/>
  <c r="V108" i="6"/>
  <c r="X108" i="6"/>
  <c r="V109" i="6"/>
  <c r="X109" i="6"/>
  <c r="V110" i="6"/>
  <c r="X110" i="6"/>
  <c r="V111" i="6"/>
  <c r="X111" i="6"/>
  <c r="V112" i="6"/>
  <c r="X112" i="6"/>
  <c r="V113" i="6"/>
  <c r="X113" i="6"/>
  <c r="V114" i="6"/>
  <c r="X114" i="6"/>
  <c r="V115" i="6"/>
  <c r="X115" i="6"/>
  <c r="V116" i="6"/>
  <c r="X116" i="6"/>
  <c r="V117" i="6"/>
  <c r="X117" i="6"/>
  <c r="V118" i="6"/>
  <c r="X118" i="6"/>
  <c r="V119" i="6"/>
  <c r="X119" i="6"/>
  <c r="V120" i="6"/>
  <c r="X120" i="6"/>
  <c r="V121" i="6"/>
  <c r="X121" i="6"/>
  <c r="V122" i="6"/>
  <c r="X122" i="6"/>
  <c r="V123" i="6"/>
  <c r="X123" i="6"/>
  <c r="V124" i="6"/>
  <c r="X124" i="6"/>
  <c r="V125" i="6"/>
  <c r="X125" i="6"/>
  <c r="V126" i="6"/>
  <c r="X126" i="6"/>
  <c r="V127" i="6"/>
  <c r="X127" i="6"/>
  <c r="V128" i="6"/>
  <c r="X128" i="6"/>
  <c r="V129" i="6"/>
  <c r="X129" i="6"/>
  <c r="V130" i="6"/>
  <c r="X130" i="6"/>
  <c r="V131" i="6"/>
  <c r="X131" i="6"/>
  <c r="V132" i="6"/>
  <c r="X132" i="6"/>
  <c r="V133" i="6"/>
  <c r="X133" i="6"/>
  <c r="V134" i="6"/>
  <c r="X134" i="6"/>
  <c r="V135" i="6"/>
  <c r="X135" i="6"/>
  <c r="V136" i="6"/>
  <c r="X136" i="6"/>
  <c r="V137" i="6"/>
  <c r="X137" i="6"/>
  <c r="V138" i="6"/>
  <c r="X138" i="6"/>
  <c r="V139" i="6"/>
  <c r="X139" i="6"/>
  <c r="V140" i="6"/>
  <c r="X140" i="6"/>
  <c r="V141" i="6"/>
  <c r="X141" i="6"/>
  <c r="V142" i="6"/>
  <c r="X142" i="6"/>
  <c r="V143" i="6"/>
  <c r="X143" i="6"/>
  <c r="V144" i="6"/>
  <c r="X144" i="6"/>
  <c r="V145" i="6"/>
  <c r="X145" i="6"/>
  <c r="V146" i="6"/>
  <c r="X146" i="6"/>
  <c r="V147" i="6"/>
  <c r="X147" i="6"/>
  <c r="V148" i="6"/>
  <c r="X148" i="6"/>
  <c r="V149" i="6"/>
  <c r="X149" i="6"/>
  <c r="V150" i="6"/>
  <c r="X150" i="6"/>
  <c r="V151" i="6"/>
  <c r="X151" i="6"/>
  <c r="V152" i="6"/>
  <c r="X152" i="6"/>
  <c r="V153" i="6"/>
  <c r="X153" i="6"/>
  <c r="V154" i="6"/>
  <c r="X154" i="6"/>
  <c r="V155" i="6"/>
  <c r="X155" i="6"/>
  <c r="V156" i="6"/>
  <c r="X156" i="6"/>
  <c r="V157" i="6"/>
  <c r="X157" i="6"/>
  <c r="V158" i="6"/>
  <c r="X158" i="6"/>
  <c r="V159" i="6"/>
  <c r="X159" i="6"/>
  <c r="V160" i="6"/>
  <c r="X160" i="6"/>
  <c r="V161" i="6"/>
  <c r="X161" i="6"/>
  <c r="V162" i="6"/>
  <c r="X162" i="6"/>
  <c r="V163" i="6"/>
  <c r="X163" i="6"/>
  <c r="V164" i="6"/>
  <c r="X164" i="6"/>
  <c r="V165" i="6"/>
  <c r="X165" i="6"/>
  <c r="V166" i="6"/>
  <c r="X166" i="6"/>
  <c r="V167" i="6"/>
  <c r="X167" i="6"/>
  <c r="V168" i="6"/>
  <c r="X168" i="6"/>
  <c r="V169" i="6"/>
  <c r="X169" i="6"/>
  <c r="V170" i="6"/>
  <c r="X170" i="6"/>
  <c r="V171" i="6"/>
  <c r="X171" i="6"/>
  <c r="V172" i="6"/>
  <c r="X172" i="6"/>
  <c r="V173" i="6"/>
  <c r="X173" i="6"/>
  <c r="V174" i="6"/>
  <c r="X174" i="6"/>
  <c r="V175" i="6"/>
  <c r="X175" i="6"/>
  <c r="V176" i="6"/>
  <c r="X176" i="6"/>
  <c r="I5" i="5"/>
  <c r="J5" i="5"/>
  <c r="L5" i="5" s="1"/>
  <c r="V5" i="5" s="1"/>
  <c r="M5" i="5"/>
  <c r="O5" i="5"/>
  <c r="R5" i="5"/>
  <c r="U5" i="5"/>
  <c r="I6" i="5"/>
  <c r="V6" i="5" s="1"/>
  <c r="J6" i="5"/>
  <c r="L6" i="5"/>
  <c r="M6" i="5"/>
  <c r="O6" i="5" s="1"/>
  <c r="R6" i="5"/>
  <c r="U6" i="5"/>
  <c r="I7" i="5"/>
  <c r="J7" i="5"/>
  <c r="L7" i="5"/>
  <c r="M7" i="5"/>
  <c r="O7" i="5" s="1"/>
  <c r="V7" i="5" s="1"/>
  <c r="R7" i="5"/>
  <c r="U7" i="5"/>
  <c r="I8" i="5"/>
  <c r="J8" i="5"/>
  <c r="L8" i="5" s="1"/>
  <c r="V8" i="5" s="1"/>
  <c r="M8" i="5"/>
  <c r="O8" i="5"/>
  <c r="R8" i="5"/>
  <c r="U8" i="5"/>
  <c r="I9" i="5"/>
  <c r="J9" i="5"/>
  <c r="L9" i="5"/>
  <c r="M9" i="5"/>
  <c r="O9" i="5" s="1"/>
  <c r="R9" i="5"/>
  <c r="U9" i="5"/>
  <c r="I10" i="5"/>
  <c r="J10" i="5"/>
  <c r="L10" i="5"/>
  <c r="M10" i="5"/>
  <c r="O10" i="5" s="1"/>
  <c r="V10" i="5" s="1"/>
  <c r="R10" i="5"/>
  <c r="U10" i="5"/>
  <c r="I11" i="5"/>
  <c r="J11" i="5"/>
  <c r="L11" i="5" s="1"/>
  <c r="V11" i="5" s="1"/>
  <c r="M11" i="5"/>
  <c r="O11" i="5"/>
  <c r="R11" i="5"/>
  <c r="U11" i="5"/>
  <c r="I12" i="5"/>
  <c r="V12" i="5" s="1"/>
  <c r="J12" i="5"/>
  <c r="L12" i="5"/>
  <c r="M12" i="5"/>
  <c r="O12" i="5" s="1"/>
  <c r="R12" i="5"/>
  <c r="U12" i="5"/>
  <c r="I13" i="5"/>
  <c r="J13" i="5"/>
  <c r="L13" i="5"/>
  <c r="M13" i="5"/>
  <c r="O13" i="5" s="1"/>
  <c r="V13" i="5" s="1"/>
  <c r="R13" i="5"/>
  <c r="U13" i="5"/>
  <c r="I14" i="5"/>
  <c r="J14" i="5"/>
  <c r="L14" i="5" s="1"/>
  <c r="V14" i="5" s="1"/>
  <c r="M14" i="5"/>
  <c r="O14" i="5"/>
  <c r="R14" i="5"/>
  <c r="U14" i="5"/>
  <c r="I15" i="5"/>
  <c r="J15" i="5"/>
  <c r="L15" i="5"/>
  <c r="M15" i="5"/>
  <c r="O15" i="5" s="1"/>
  <c r="R15" i="5"/>
  <c r="U15" i="5"/>
  <c r="I16" i="5"/>
  <c r="J16" i="5"/>
  <c r="L16" i="5"/>
  <c r="M16" i="5"/>
  <c r="O16" i="5" s="1"/>
  <c r="V16" i="5" s="1"/>
  <c r="R16" i="5"/>
  <c r="U16" i="5"/>
  <c r="I17" i="5"/>
  <c r="J17" i="5"/>
  <c r="L17" i="5" s="1"/>
  <c r="V17" i="5" s="1"/>
  <c r="M17" i="5"/>
  <c r="O17" i="5"/>
  <c r="R17" i="5"/>
  <c r="U17" i="5"/>
  <c r="I18" i="5"/>
  <c r="V18" i="5" s="1"/>
  <c r="J18" i="5"/>
  <c r="L18" i="5"/>
  <c r="M18" i="5"/>
  <c r="O18" i="5" s="1"/>
  <c r="R18" i="5"/>
  <c r="U18" i="5"/>
  <c r="I19" i="5"/>
  <c r="J19" i="5"/>
  <c r="L19" i="5"/>
  <c r="M19" i="5"/>
  <c r="O19" i="5" s="1"/>
  <c r="V19" i="5" s="1"/>
  <c r="R19" i="5"/>
  <c r="U19" i="5"/>
  <c r="I20" i="5"/>
  <c r="J20" i="5"/>
  <c r="L20" i="5" s="1"/>
  <c r="V20" i="5" s="1"/>
  <c r="M20" i="5"/>
  <c r="O20" i="5"/>
  <c r="R20" i="5"/>
  <c r="U20" i="5"/>
  <c r="I21" i="5"/>
  <c r="J21" i="5"/>
  <c r="L21" i="5"/>
  <c r="M21" i="5"/>
  <c r="O21" i="5" s="1"/>
  <c r="R21" i="5"/>
  <c r="U21" i="5"/>
  <c r="I22" i="5"/>
  <c r="J22" i="5"/>
  <c r="L22" i="5"/>
  <c r="M22" i="5"/>
  <c r="O22" i="5" s="1"/>
  <c r="V22" i="5" s="1"/>
  <c r="R22" i="5"/>
  <c r="U22" i="5"/>
  <c r="I23" i="5"/>
  <c r="J23" i="5"/>
  <c r="L23" i="5" s="1"/>
  <c r="V23" i="5" s="1"/>
  <c r="M23" i="5"/>
  <c r="O23" i="5"/>
  <c r="R23" i="5"/>
  <c r="U23" i="5"/>
  <c r="I24" i="5"/>
  <c r="V24" i="5" s="1"/>
  <c r="J24" i="5"/>
  <c r="L24" i="5"/>
  <c r="M24" i="5"/>
  <c r="O24" i="5" s="1"/>
  <c r="R24" i="5"/>
  <c r="U24" i="5"/>
  <c r="I25" i="5"/>
  <c r="J25" i="5"/>
  <c r="L25" i="5"/>
  <c r="M25" i="5"/>
  <c r="O25" i="5" s="1"/>
  <c r="V25" i="5" s="1"/>
  <c r="R25" i="5"/>
  <c r="U25" i="5"/>
  <c r="I26" i="5"/>
  <c r="J26" i="5"/>
  <c r="L26" i="5" s="1"/>
  <c r="V26" i="5" s="1"/>
  <c r="M26" i="5"/>
  <c r="O26" i="5"/>
  <c r="R26" i="5"/>
  <c r="U26" i="5"/>
  <c r="I27" i="5"/>
  <c r="J27" i="5"/>
  <c r="L27" i="5"/>
  <c r="M27" i="5"/>
  <c r="O27" i="5" s="1"/>
  <c r="R27" i="5"/>
  <c r="U27" i="5"/>
  <c r="I28" i="5"/>
  <c r="J28" i="5"/>
  <c r="L28" i="5"/>
  <c r="M28" i="5"/>
  <c r="O28" i="5" s="1"/>
  <c r="V28" i="5" s="1"/>
  <c r="R28" i="5"/>
  <c r="U28" i="5"/>
  <c r="I29" i="5"/>
  <c r="J29" i="5"/>
  <c r="L29" i="5" s="1"/>
  <c r="V29" i="5" s="1"/>
  <c r="M29" i="5"/>
  <c r="O29" i="5"/>
  <c r="R29" i="5"/>
  <c r="U29" i="5"/>
  <c r="I30" i="5"/>
  <c r="V30" i="5" s="1"/>
  <c r="J30" i="5"/>
  <c r="L30" i="5"/>
  <c r="M30" i="5"/>
  <c r="O30" i="5" s="1"/>
  <c r="R30" i="5"/>
  <c r="U30" i="5"/>
  <c r="I31" i="5"/>
  <c r="J31" i="5"/>
  <c r="L31" i="5"/>
  <c r="M31" i="5"/>
  <c r="O31" i="5" s="1"/>
  <c r="V31" i="5" s="1"/>
  <c r="R31" i="5"/>
  <c r="U31" i="5"/>
  <c r="I32" i="5"/>
  <c r="J32" i="5"/>
  <c r="L32" i="5" s="1"/>
  <c r="V32" i="5" s="1"/>
  <c r="M32" i="5"/>
  <c r="O32" i="5"/>
  <c r="R32" i="5"/>
  <c r="U32" i="5"/>
  <c r="I33" i="5"/>
  <c r="J33" i="5"/>
  <c r="L33" i="5"/>
  <c r="M33" i="5"/>
  <c r="O33" i="5" s="1"/>
  <c r="R33" i="5"/>
  <c r="U33" i="5"/>
  <c r="I34" i="5"/>
  <c r="J34" i="5"/>
  <c r="L34" i="5"/>
  <c r="M34" i="5"/>
  <c r="O34" i="5" s="1"/>
  <c r="V34" i="5" s="1"/>
  <c r="R34" i="5"/>
  <c r="U34" i="5"/>
  <c r="I35" i="5"/>
  <c r="J35" i="5"/>
  <c r="L35" i="5" s="1"/>
  <c r="V35" i="5" s="1"/>
  <c r="M35" i="5"/>
  <c r="O35" i="5"/>
  <c r="R35" i="5"/>
  <c r="U35" i="5"/>
  <c r="I36" i="5"/>
  <c r="V36" i="5" s="1"/>
  <c r="J36" i="5"/>
  <c r="L36" i="5"/>
  <c r="M36" i="5"/>
  <c r="O36" i="5" s="1"/>
  <c r="R36" i="5"/>
  <c r="U36" i="5"/>
  <c r="I37" i="5"/>
  <c r="J37" i="5"/>
  <c r="L37" i="5"/>
  <c r="M37" i="5"/>
  <c r="O37" i="5" s="1"/>
  <c r="V37" i="5" s="1"/>
  <c r="R37" i="5"/>
  <c r="U37" i="5"/>
  <c r="I38" i="5"/>
  <c r="J38" i="5"/>
  <c r="L38" i="5" s="1"/>
  <c r="V38" i="5" s="1"/>
  <c r="M38" i="5"/>
  <c r="O38" i="5"/>
  <c r="R38" i="5"/>
  <c r="U38" i="5"/>
  <c r="I39" i="5"/>
  <c r="J39" i="5"/>
  <c r="L39" i="5"/>
  <c r="M39" i="5"/>
  <c r="O39" i="5" s="1"/>
  <c r="R39" i="5"/>
  <c r="U39" i="5"/>
  <c r="I40" i="5"/>
  <c r="J40" i="5"/>
  <c r="L40" i="5"/>
  <c r="M40" i="5"/>
  <c r="O40" i="5" s="1"/>
  <c r="V40" i="5" s="1"/>
  <c r="R40" i="5"/>
  <c r="U40" i="5"/>
  <c r="I41" i="5"/>
  <c r="J41" i="5"/>
  <c r="L41" i="5" s="1"/>
  <c r="V41" i="5" s="1"/>
  <c r="M41" i="5"/>
  <c r="O41" i="5"/>
  <c r="R41" i="5"/>
  <c r="U41" i="5"/>
  <c r="I42" i="5"/>
  <c r="V42" i="5" s="1"/>
  <c r="J42" i="5"/>
  <c r="L42" i="5"/>
  <c r="M42" i="5"/>
  <c r="O42" i="5" s="1"/>
  <c r="R42" i="5"/>
  <c r="U42" i="5"/>
  <c r="I43" i="5"/>
  <c r="J43" i="5"/>
  <c r="L43" i="5"/>
  <c r="M43" i="5"/>
  <c r="O43" i="5" s="1"/>
  <c r="V43" i="5" s="1"/>
  <c r="R43" i="5"/>
  <c r="U43" i="5"/>
  <c r="I44" i="5"/>
  <c r="J44" i="5"/>
  <c r="L44" i="5" s="1"/>
  <c r="V44" i="5" s="1"/>
  <c r="M44" i="5"/>
  <c r="O44" i="5"/>
  <c r="R44" i="5"/>
  <c r="U44" i="5"/>
  <c r="I45" i="5"/>
  <c r="J45" i="5"/>
  <c r="L45" i="5"/>
  <c r="M45" i="5"/>
  <c r="O45" i="5" s="1"/>
  <c r="R45" i="5"/>
  <c r="U45" i="5"/>
  <c r="I46" i="5"/>
  <c r="J46" i="5"/>
  <c r="L46" i="5"/>
  <c r="M46" i="5"/>
  <c r="O46" i="5" s="1"/>
  <c r="V46" i="5" s="1"/>
  <c r="R46" i="5"/>
  <c r="U46" i="5"/>
  <c r="I47" i="5"/>
  <c r="J47" i="5"/>
  <c r="L47" i="5" s="1"/>
  <c r="V47" i="5" s="1"/>
  <c r="M47" i="5"/>
  <c r="O47" i="5"/>
  <c r="R47" i="5"/>
  <c r="U47" i="5"/>
  <c r="I48" i="5"/>
  <c r="V48" i="5" s="1"/>
  <c r="J48" i="5"/>
  <c r="L48" i="5"/>
  <c r="M48" i="5"/>
  <c r="O48" i="5" s="1"/>
  <c r="R48" i="5"/>
  <c r="U48" i="5"/>
  <c r="I49" i="5"/>
  <c r="J49" i="5"/>
  <c r="L49" i="5"/>
  <c r="M49" i="5"/>
  <c r="O49" i="5" s="1"/>
  <c r="V49" i="5" s="1"/>
  <c r="R49" i="5"/>
  <c r="U49" i="5"/>
  <c r="I50" i="5"/>
  <c r="J50" i="5"/>
  <c r="L50" i="5" s="1"/>
  <c r="V50" i="5" s="1"/>
  <c r="M50" i="5"/>
  <c r="O50" i="5"/>
  <c r="R50" i="5"/>
  <c r="U50" i="5"/>
  <c r="I51" i="5"/>
  <c r="J51" i="5"/>
  <c r="L51" i="5"/>
  <c r="M51" i="5"/>
  <c r="O51" i="5" s="1"/>
  <c r="R51" i="5"/>
  <c r="U51" i="5"/>
  <c r="I52" i="5"/>
  <c r="J52" i="5"/>
  <c r="L52" i="5"/>
  <c r="M52" i="5"/>
  <c r="O52" i="5" s="1"/>
  <c r="V52" i="5" s="1"/>
  <c r="R52" i="5"/>
  <c r="U52" i="5"/>
  <c r="I53" i="5"/>
  <c r="J53" i="5"/>
  <c r="L53" i="5" s="1"/>
  <c r="V53" i="5" s="1"/>
  <c r="M53" i="5"/>
  <c r="O53" i="5"/>
  <c r="R53" i="5"/>
  <c r="U53" i="5"/>
  <c r="I54" i="5"/>
  <c r="V54" i="5" s="1"/>
  <c r="J54" i="5"/>
  <c r="L54" i="5"/>
  <c r="M54" i="5"/>
  <c r="O54" i="5" s="1"/>
  <c r="R54" i="5"/>
  <c r="U54" i="5"/>
  <c r="I55" i="5"/>
  <c r="J55" i="5"/>
  <c r="L55" i="5"/>
  <c r="M55" i="5"/>
  <c r="O55" i="5" s="1"/>
  <c r="V55" i="5" s="1"/>
  <c r="R55" i="5"/>
  <c r="U55" i="5"/>
  <c r="I56" i="5"/>
  <c r="J56" i="5"/>
  <c r="L56" i="5" s="1"/>
  <c r="V56" i="5" s="1"/>
  <c r="M56" i="5"/>
  <c r="O56" i="5"/>
  <c r="R56" i="5"/>
  <c r="U56" i="5"/>
  <c r="I57" i="5"/>
  <c r="J57" i="5"/>
  <c r="L57" i="5"/>
  <c r="M57" i="5"/>
  <c r="O57" i="5" s="1"/>
  <c r="R57" i="5"/>
  <c r="U57" i="5"/>
  <c r="I58" i="5"/>
  <c r="J58" i="5"/>
  <c r="L58" i="5"/>
  <c r="M58" i="5"/>
  <c r="O58" i="5" s="1"/>
  <c r="V58" i="5" s="1"/>
  <c r="R58" i="5"/>
  <c r="U58" i="5"/>
  <c r="I59" i="5"/>
  <c r="J59" i="5"/>
  <c r="L59" i="5" s="1"/>
  <c r="V59" i="5" s="1"/>
  <c r="M59" i="5"/>
  <c r="O59" i="5"/>
  <c r="R59" i="5"/>
  <c r="U59" i="5"/>
  <c r="I60" i="5"/>
  <c r="V60" i="5" s="1"/>
  <c r="J60" i="5"/>
  <c r="L60" i="5"/>
  <c r="M60" i="5"/>
  <c r="O60" i="5" s="1"/>
  <c r="R60" i="5"/>
  <c r="U60" i="5"/>
  <c r="I61" i="5"/>
  <c r="J61" i="5"/>
  <c r="L61" i="5"/>
  <c r="M61" i="5"/>
  <c r="O61" i="5" s="1"/>
  <c r="V61" i="5" s="1"/>
  <c r="R61" i="5"/>
  <c r="U61" i="5"/>
  <c r="I62" i="5"/>
  <c r="J62" i="5"/>
  <c r="L62" i="5" s="1"/>
  <c r="V62" i="5" s="1"/>
  <c r="M62" i="5"/>
  <c r="O62" i="5"/>
  <c r="R62" i="5"/>
  <c r="U62" i="5"/>
  <c r="I63" i="5"/>
  <c r="J63" i="5"/>
  <c r="L63" i="5"/>
  <c r="M63" i="5"/>
  <c r="O63" i="5" s="1"/>
  <c r="R63" i="5"/>
  <c r="U63" i="5"/>
  <c r="I64" i="5"/>
  <c r="J64" i="5"/>
  <c r="L64" i="5"/>
  <c r="M64" i="5"/>
  <c r="O64" i="5" s="1"/>
  <c r="V64" i="5" s="1"/>
  <c r="R64" i="5"/>
  <c r="U64" i="5"/>
  <c r="I65" i="5"/>
  <c r="J65" i="5"/>
  <c r="L65" i="5" s="1"/>
  <c r="V65" i="5" s="1"/>
  <c r="M65" i="5"/>
  <c r="O65" i="5"/>
  <c r="R65" i="5"/>
  <c r="U65" i="5"/>
  <c r="I66" i="5"/>
  <c r="J66" i="5"/>
  <c r="L66" i="5"/>
  <c r="M66" i="5"/>
  <c r="O66" i="5" s="1"/>
  <c r="R66" i="5"/>
  <c r="U66" i="5"/>
  <c r="I67" i="5"/>
  <c r="J67" i="5"/>
  <c r="L67" i="5"/>
  <c r="M67" i="5"/>
  <c r="O67" i="5" s="1"/>
  <c r="V67" i="5" s="1"/>
  <c r="R67" i="5"/>
  <c r="U67" i="5"/>
  <c r="I68" i="5"/>
  <c r="J68" i="5"/>
  <c r="L68" i="5" s="1"/>
  <c r="V68" i="5" s="1"/>
  <c r="M68" i="5"/>
  <c r="O68" i="5"/>
  <c r="R68" i="5"/>
  <c r="U68" i="5"/>
  <c r="I69" i="5"/>
  <c r="J69" i="5"/>
  <c r="L69" i="5"/>
  <c r="M69" i="5"/>
  <c r="O69" i="5" s="1"/>
  <c r="R69" i="5"/>
  <c r="U69" i="5"/>
  <c r="I70" i="5"/>
  <c r="J70" i="5"/>
  <c r="L70" i="5"/>
  <c r="M70" i="5"/>
  <c r="O70" i="5" s="1"/>
  <c r="V70" i="5" s="1"/>
  <c r="R70" i="5"/>
  <c r="U70" i="5"/>
  <c r="I71" i="5"/>
  <c r="J71" i="5"/>
  <c r="L71" i="5" s="1"/>
  <c r="V71" i="5" s="1"/>
  <c r="M71" i="5"/>
  <c r="O71" i="5"/>
  <c r="R71" i="5"/>
  <c r="U71" i="5"/>
  <c r="I72" i="5"/>
  <c r="J72" i="5"/>
  <c r="L72" i="5"/>
  <c r="M72" i="5"/>
  <c r="O72" i="5" s="1"/>
  <c r="R72" i="5"/>
  <c r="U72" i="5"/>
  <c r="I73" i="5"/>
  <c r="J73" i="5"/>
  <c r="L73" i="5"/>
  <c r="M73" i="5"/>
  <c r="O73" i="5" s="1"/>
  <c r="V73" i="5" s="1"/>
  <c r="R73" i="5"/>
  <c r="U73" i="5"/>
  <c r="I74" i="5"/>
  <c r="J74" i="5"/>
  <c r="L74" i="5" s="1"/>
  <c r="V74" i="5" s="1"/>
  <c r="M74" i="5"/>
  <c r="O74" i="5"/>
  <c r="R74" i="5"/>
  <c r="U74" i="5"/>
  <c r="I75" i="5"/>
  <c r="J75" i="5"/>
  <c r="L75" i="5"/>
  <c r="M75" i="5"/>
  <c r="O75" i="5" s="1"/>
  <c r="R75" i="5"/>
  <c r="U75" i="5"/>
  <c r="I76" i="5"/>
  <c r="J76" i="5"/>
  <c r="L76" i="5"/>
  <c r="M76" i="5"/>
  <c r="O76" i="5" s="1"/>
  <c r="V76" i="5" s="1"/>
  <c r="R76" i="5"/>
  <c r="U76" i="5"/>
  <c r="I77" i="5"/>
  <c r="J77" i="5"/>
  <c r="L77" i="5" s="1"/>
  <c r="V77" i="5" s="1"/>
  <c r="M77" i="5"/>
  <c r="O77" i="5"/>
  <c r="R77" i="5"/>
  <c r="U77" i="5"/>
  <c r="I78" i="5"/>
  <c r="J78" i="5"/>
  <c r="L78" i="5"/>
  <c r="M78" i="5"/>
  <c r="O78" i="5" s="1"/>
  <c r="R78" i="5"/>
  <c r="U78" i="5"/>
  <c r="I79" i="5"/>
  <c r="J79" i="5"/>
  <c r="L79" i="5"/>
  <c r="M79" i="5"/>
  <c r="O79" i="5" s="1"/>
  <c r="V79" i="5" s="1"/>
  <c r="R79" i="5"/>
  <c r="U79" i="5"/>
  <c r="I80" i="5"/>
  <c r="J80" i="5"/>
  <c r="L80" i="5" s="1"/>
  <c r="V80" i="5" s="1"/>
  <c r="M80" i="5"/>
  <c r="O80" i="5"/>
  <c r="R80" i="5"/>
  <c r="U80" i="5"/>
  <c r="I81" i="5"/>
  <c r="J81" i="5"/>
  <c r="L81" i="5"/>
  <c r="M81" i="5"/>
  <c r="O81" i="5" s="1"/>
  <c r="R81" i="5"/>
  <c r="U81" i="5"/>
  <c r="I82" i="5"/>
  <c r="J82" i="5"/>
  <c r="L82" i="5"/>
  <c r="M82" i="5"/>
  <c r="O82" i="5" s="1"/>
  <c r="V82" i="5" s="1"/>
  <c r="R82" i="5"/>
  <c r="U82" i="5"/>
  <c r="I83" i="5"/>
  <c r="J83" i="5"/>
  <c r="L83" i="5" s="1"/>
  <c r="V83" i="5" s="1"/>
  <c r="M83" i="5"/>
  <c r="O83" i="5"/>
  <c r="R83" i="5"/>
  <c r="U83" i="5"/>
  <c r="I84" i="5"/>
  <c r="J84" i="5"/>
  <c r="L84" i="5"/>
  <c r="M84" i="5"/>
  <c r="O84" i="5" s="1"/>
  <c r="R84" i="5"/>
  <c r="U84" i="5"/>
  <c r="I85" i="5"/>
  <c r="J85" i="5"/>
  <c r="L85" i="5"/>
  <c r="M85" i="5"/>
  <c r="O85" i="5" s="1"/>
  <c r="V85" i="5" s="1"/>
  <c r="R85" i="5"/>
  <c r="U85" i="5"/>
  <c r="I86" i="5"/>
  <c r="J86" i="5"/>
  <c r="L86" i="5" s="1"/>
  <c r="V86" i="5" s="1"/>
  <c r="M86" i="5"/>
  <c r="O86" i="5"/>
  <c r="R86" i="5"/>
  <c r="U86" i="5"/>
  <c r="I87" i="5"/>
  <c r="J87" i="5"/>
  <c r="L87" i="5"/>
  <c r="M87" i="5"/>
  <c r="O87" i="5" s="1"/>
  <c r="R87" i="5"/>
  <c r="U87" i="5"/>
  <c r="I88" i="5"/>
  <c r="J88" i="5"/>
  <c r="L88" i="5"/>
  <c r="M88" i="5"/>
  <c r="O88" i="5" s="1"/>
  <c r="V88" i="5" s="1"/>
  <c r="R88" i="5"/>
  <c r="U88" i="5"/>
  <c r="I89" i="5"/>
  <c r="J89" i="5"/>
  <c r="L89" i="5" s="1"/>
  <c r="V89" i="5" s="1"/>
  <c r="M89" i="5"/>
  <c r="O89" i="5"/>
  <c r="R89" i="5"/>
  <c r="U89" i="5"/>
  <c r="I90" i="5"/>
  <c r="J90" i="5"/>
  <c r="L90" i="5"/>
  <c r="M90" i="5"/>
  <c r="O90" i="5" s="1"/>
  <c r="R90" i="5"/>
  <c r="U90" i="5"/>
  <c r="I91" i="5"/>
  <c r="J91" i="5"/>
  <c r="L91" i="5"/>
  <c r="M91" i="5"/>
  <c r="O91" i="5" s="1"/>
  <c r="V91" i="5" s="1"/>
  <c r="R91" i="5"/>
  <c r="U91" i="5"/>
  <c r="I92" i="5"/>
  <c r="J92" i="5"/>
  <c r="L92" i="5" s="1"/>
  <c r="V92" i="5" s="1"/>
  <c r="M92" i="5"/>
  <c r="O92" i="5"/>
  <c r="R92" i="5"/>
  <c r="U92" i="5"/>
  <c r="I93" i="5"/>
  <c r="J93" i="5"/>
  <c r="L93" i="5"/>
  <c r="M93" i="5"/>
  <c r="O93" i="5" s="1"/>
  <c r="R93" i="5"/>
  <c r="U93" i="5"/>
  <c r="I94" i="5"/>
  <c r="J94" i="5"/>
  <c r="L94" i="5"/>
  <c r="M94" i="5"/>
  <c r="O94" i="5" s="1"/>
  <c r="V94" i="5" s="1"/>
  <c r="R94" i="5"/>
  <c r="U94" i="5"/>
  <c r="I95" i="5"/>
  <c r="J95" i="5"/>
  <c r="L95" i="5" s="1"/>
  <c r="V95" i="5" s="1"/>
  <c r="M95" i="5"/>
  <c r="O95" i="5"/>
  <c r="R95" i="5"/>
  <c r="U95" i="5"/>
  <c r="I96" i="5"/>
  <c r="J96" i="5"/>
  <c r="L96" i="5"/>
  <c r="M96" i="5"/>
  <c r="O96" i="5" s="1"/>
  <c r="R96" i="5"/>
  <c r="U96" i="5"/>
  <c r="I97" i="5"/>
  <c r="J97" i="5"/>
  <c r="L97" i="5"/>
  <c r="M97" i="5"/>
  <c r="O97" i="5" s="1"/>
  <c r="V97" i="5" s="1"/>
  <c r="R97" i="5"/>
  <c r="U97" i="5"/>
  <c r="I98" i="5"/>
  <c r="J98" i="5"/>
  <c r="L98" i="5" s="1"/>
  <c r="V98" i="5" s="1"/>
  <c r="M98" i="5"/>
  <c r="O98" i="5"/>
  <c r="R98" i="5"/>
  <c r="U98" i="5"/>
  <c r="I99" i="5"/>
  <c r="J99" i="5"/>
  <c r="L99" i="5"/>
  <c r="M99" i="5"/>
  <c r="O99" i="5" s="1"/>
  <c r="R99" i="5"/>
  <c r="U99" i="5"/>
  <c r="I100" i="5"/>
  <c r="J100" i="5"/>
  <c r="L100" i="5"/>
  <c r="M100" i="5"/>
  <c r="O100" i="5" s="1"/>
  <c r="V100" i="5" s="1"/>
  <c r="R100" i="5"/>
  <c r="U100" i="5"/>
  <c r="I101" i="5"/>
  <c r="J101" i="5"/>
  <c r="L101" i="5" s="1"/>
  <c r="V101" i="5" s="1"/>
  <c r="M101" i="5"/>
  <c r="O101" i="5"/>
  <c r="R101" i="5"/>
  <c r="U101" i="5"/>
  <c r="I102" i="5"/>
  <c r="J102" i="5"/>
  <c r="L102" i="5"/>
  <c r="M102" i="5"/>
  <c r="O102" i="5" s="1"/>
  <c r="R102" i="5"/>
  <c r="U102" i="5"/>
  <c r="I103" i="5"/>
  <c r="J103" i="5"/>
  <c r="L103" i="5"/>
  <c r="M103" i="5"/>
  <c r="O103" i="5" s="1"/>
  <c r="V103" i="5" s="1"/>
  <c r="R103" i="5"/>
  <c r="U103" i="5"/>
  <c r="I104" i="5"/>
  <c r="J104" i="5"/>
  <c r="L104" i="5" s="1"/>
  <c r="V104" i="5" s="1"/>
  <c r="M104" i="5"/>
  <c r="O104" i="5"/>
  <c r="R104" i="5"/>
  <c r="U104" i="5"/>
  <c r="I105" i="5"/>
  <c r="J105" i="5"/>
  <c r="L105" i="5"/>
  <c r="M105" i="5"/>
  <c r="O105" i="5" s="1"/>
  <c r="R105" i="5"/>
  <c r="U105" i="5"/>
  <c r="I106" i="5"/>
  <c r="J106" i="5"/>
  <c r="L106" i="5"/>
  <c r="M106" i="5"/>
  <c r="O106" i="5" s="1"/>
  <c r="V106" i="5" s="1"/>
  <c r="R106" i="5"/>
  <c r="U106" i="5"/>
  <c r="I107" i="5"/>
  <c r="J107" i="5"/>
  <c r="L107" i="5" s="1"/>
  <c r="V107" i="5" s="1"/>
  <c r="M107" i="5"/>
  <c r="O107" i="5"/>
  <c r="R107" i="5"/>
  <c r="U107" i="5"/>
  <c r="I108" i="5"/>
  <c r="J108" i="5"/>
  <c r="L108" i="5"/>
  <c r="M108" i="5"/>
  <c r="O108" i="5" s="1"/>
  <c r="R108" i="5"/>
  <c r="U108" i="5"/>
  <c r="I109" i="5"/>
  <c r="J109" i="5"/>
  <c r="L109" i="5"/>
  <c r="M109" i="5"/>
  <c r="O109" i="5" s="1"/>
  <c r="V109" i="5" s="1"/>
  <c r="R109" i="5"/>
  <c r="U109" i="5"/>
  <c r="I110" i="5"/>
  <c r="J110" i="5"/>
  <c r="L110" i="5" s="1"/>
  <c r="V110" i="5" s="1"/>
  <c r="M110" i="5"/>
  <c r="O110" i="5"/>
  <c r="R110" i="5"/>
  <c r="U110" i="5"/>
  <c r="I111" i="5"/>
  <c r="J111" i="5"/>
  <c r="L111" i="5"/>
  <c r="M111" i="5"/>
  <c r="O111" i="5" s="1"/>
  <c r="R111" i="5"/>
  <c r="U111" i="5"/>
  <c r="I112" i="5"/>
  <c r="J112" i="5"/>
  <c r="L112" i="5"/>
  <c r="M112" i="5"/>
  <c r="O112" i="5" s="1"/>
  <c r="V112" i="5" s="1"/>
  <c r="R112" i="5"/>
  <c r="U112" i="5"/>
  <c r="I113" i="5"/>
  <c r="J113" i="5"/>
  <c r="L113" i="5" s="1"/>
  <c r="V113" i="5" s="1"/>
  <c r="M113" i="5"/>
  <c r="O113" i="5"/>
  <c r="R113" i="5"/>
  <c r="U113" i="5"/>
  <c r="I114" i="5"/>
  <c r="J114" i="5"/>
  <c r="L114" i="5"/>
  <c r="M114" i="5"/>
  <c r="O114" i="5" s="1"/>
  <c r="R114" i="5"/>
  <c r="U114" i="5"/>
  <c r="I115" i="5"/>
  <c r="J115" i="5"/>
  <c r="L115" i="5"/>
  <c r="M115" i="5"/>
  <c r="O115" i="5" s="1"/>
  <c r="V115" i="5" s="1"/>
  <c r="R115" i="5"/>
  <c r="U115" i="5"/>
  <c r="I116" i="5"/>
  <c r="J116" i="5"/>
  <c r="L116" i="5" s="1"/>
  <c r="V116" i="5" s="1"/>
  <c r="M116" i="5"/>
  <c r="O116" i="5"/>
  <c r="R116" i="5"/>
  <c r="U116" i="5"/>
  <c r="I117" i="5"/>
  <c r="J117" i="5"/>
  <c r="L117" i="5"/>
  <c r="M117" i="5"/>
  <c r="O117" i="5" s="1"/>
  <c r="R117" i="5"/>
  <c r="U117" i="5"/>
  <c r="I118" i="5"/>
  <c r="J118" i="5"/>
  <c r="L118" i="5"/>
  <c r="M118" i="5"/>
  <c r="O118" i="5" s="1"/>
  <c r="V118" i="5" s="1"/>
  <c r="R118" i="5"/>
  <c r="U118" i="5"/>
  <c r="I119" i="5"/>
  <c r="J119" i="5"/>
  <c r="L119" i="5" s="1"/>
  <c r="V119" i="5" s="1"/>
  <c r="M119" i="5"/>
  <c r="O119" i="5"/>
  <c r="R119" i="5"/>
  <c r="U119" i="5"/>
  <c r="I120" i="5"/>
  <c r="J120" i="5"/>
  <c r="L120" i="5"/>
  <c r="M120" i="5"/>
  <c r="O120" i="5" s="1"/>
  <c r="R120" i="5"/>
  <c r="U120" i="5"/>
  <c r="I121" i="5"/>
  <c r="J121" i="5"/>
  <c r="L121" i="5"/>
  <c r="M121" i="5"/>
  <c r="O121" i="5" s="1"/>
  <c r="V121" i="5" s="1"/>
  <c r="R121" i="5"/>
  <c r="U121" i="5"/>
  <c r="I122" i="5"/>
  <c r="J122" i="5"/>
  <c r="L122" i="5" s="1"/>
  <c r="V122" i="5" s="1"/>
  <c r="M122" i="5"/>
  <c r="O122" i="5"/>
  <c r="R122" i="5"/>
  <c r="U122" i="5"/>
  <c r="I123" i="5"/>
  <c r="J123" i="5"/>
  <c r="L123" i="5"/>
  <c r="M123" i="5"/>
  <c r="O123" i="5" s="1"/>
  <c r="R123" i="5"/>
  <c r="U123" i="5"/>
  <c r="I124" i="5"/>
  <c r="J124" i="5"/>
  <c r="L124" i="5"/>
  <c r="M124" i="5"/>
  <c r="O124" i="5" s="1"/>
  <c r="V124" i="5" s="1"/>
  <c r="R124" i="5"/>
  <c r="U124" i="5"/>
  <c r="I125" i="5"/>
  <c r="J125" i="5"/>
  <c r="L125" i="5" s="1"/>
  <c r="V125" i="5" s="1"/>
  <c r="M125" i="5"/>
  <c r="O125" i="5"/>
  <c r="R125" i="5"/>
  <c r="U125" i="5"/>
  <c r="I126" i="5"/>
  <c r="J126" i="5"/>
  <c r="L126" i="5"/>
  <c r="M126" i="5"/>
  <c r="O126" i="5" s="1"/>
  <c r="R126" i="5"/>
  <c r="U126" i="5"/>
  <c r="I127" i="5"/>
  <c r="J127" i="5"/>
  <c r="L127" i="5"/>
  <c r="M127" i="5"/>
  <c r="O127" i="5" s="1"/>
  <c r="V127" i="5" s="1"/>
  <c r="R127" i="5"/>
  <c r="U127" i="5"/>
  <c r="I128" i="5"/>
  <c r="J128" i="5"/>
  <c r="L128" i="5" s="1"/>
  <c r="V128" i="5" s="1"/>
  <c r="M128" i="5"/>
  <c r="O128" i="5"/>
  <c r="R128" i="5"/>
  <c r="U128" i="5"/>
  <c r="I129" i="5"/>
  <c r="J129" i="5"/>
  <c r="L129" i="5"/>
  <c r="M129" i="5"/>
  <c r="O129" i="5" s="1"/>
  <c r="R129" i="5"/>
  <c r="U129" i="5"/>
  <c r="I130" i="5"/>
  <c r="J130" i="5"/>
  <c r="L130" i="5"/>
  <c r="M130" i="5"/>
  <c r="O130" i="5" s="1"/>
  <c r="V130" i="5" s="1"/>
  <c r="R130" i="5"/>
  <c r="U130" i="5"/>
  <c r="I131" i="5"/>
  <c r="J131" i="5"/>
  <c r="L131" i="5" s="1"/>
  <c r="V131" i="5" s="1"/>
  <c r="M131" i="5"/>
  <c r="O131" i="5"/>
  <c r="R131" i="5"/>
  <c r="U131" i="5"/>
  <c r="I132" i="5"/>
  <c r="J132" i="5"/>
  <c r="L132" i="5"/>
  <c r="M132" i="5"/>
  <c r="O132" i="5" s="1"/>
  <c r="R132" i="5"/>
  <c r="U132" i="5"/>
  <c r="I133" i="5"/>
  <c r="J133" i="5"/>
  <c r="L133" i="5"/>
  <c r="M133" i="5"/>
  <c r="O133" i="5" s="1"/>
  <c r="V133" i="5" s="1"/>
  <c r="R133" i="5"/>
  <c r="U133" i="5"/>
  <c r="I134" i="5"/>
  <c r="J134" i="5"/>
  <c r="L134" i="5" s="1"/>
  <c r="V134" i="5" s="1"/>
  <c r="M134" i="5"/>
  <c r="O134" i="5"/>
  <c r="R134" i="5"/>
  <c r="U134" i="5"/>
  <c r="I135" i="5"/>
  <c r="J135" i="5"/>
  <c r="L135" i="5"/>
  <c r="M135" i="5"/>
  <c r="O135" i="5" s="1"/>
  <c r="R135" i="5"/>
  <c r="U135" i="5"/>
  <c r="I136" i="5"/>
  <c r="J136" i="5"/>
  <c r="L136" i="5"/>
  <c r="M136" i="5"/>
  <c r="O136" i="5" s="1"/>
  <c r="V136" i="5" s="1"/>
  <c r="R136" i="5"/>
  <c r="U136" i="5"/>
  <c r="I137" i="5"/>
  <c r="J137" i="5"/>
  <c r="L137" i="5" s="1"/>
  <c r="V137" i="5" s="1"/>
  <c r="M137" i="5"/>
  <c r="O137" i="5"/>
  <c r="R137" i="5"/>
  <c r="U137" i="5"/>
  <c r="I138" i="5"/>
  <c r="J138" i="5"/>
  <c r="L138" i="5"/>
  <c r="M138" i="5"/>
  <c r="O138" i="5" s="1"/>
  <c r="R138" i="5"/>
  <c r="U138" i="5"/>
  <c r="I139" i="5"/>
  <c r="J139" i="5"/>
  <c r="L139" i="5"/>
  <c r="M139" i="5"/>
  <c r="O139" i="5" s="1"/>
  <c r="V139" i="5" s="1"/>
  <c r="R139" i="5"/>
  <c r="U139" i="5"/>
  <c r="I140" i="5"/>
  <c r="J140" i="5"/>
  <c r="L140" i="5" s="1"/>
  <c r="V140" i="5" s="1"/>
  <c r="M140" i="5"/>
  <c r="O140" i="5"/>
  <c r="R140" i="5"/>
  <c r="U140" i="5"/>
  <c r="V138" i="5" l="1"/>
  <c r="V132" i="5"/>
  <c r="V126" i="5"/>
  <c r="V120" i="5"/>
  <c r="V114" i="5"/>
  <c r="V108" i="5"/>
  <c r="V102" i="5"/>
  <c r="V96" i="5"/>
  <c r="V90" i="5"/>
  <c r="V84" i="5"/>
  <c r="V78" i="5"/>
  <c r="V72" i="5"/>
  <c r="V66" i="5"/>
  <c r="V135" i="5"/>
  <c r="V129" i="5"/>
  <c r="V123" i="5"/>
  <c r="V117" i="5"/>
  <c r="V111" i="5"/>
  <c r="V105" i="5"/>
  <c r="V99" i="5"/>
  <c r="V93" i="5"/>
  <c r="V87" i="5"/>
  <c r="V81" i="5"/>
  <c r="V75" i="5"/>
  <c r="V69" i="5"/>
  <c r="V63" i="5"/>
  <c r="V57" i="5"/>
  <c r="V51" i="5"/>
  <c r="V45" i="5"/>
  <c r="V39" i="5"/>
  <c r="V33" i="5"/>
  <c r="V27" i="5"/>
  <c r="V21" i="5"/>
  <c r="V15" i="5"/>
  <c r="V9" i="5"/>
  <c r="U149" i="3"/>
  <c r="R149" i="3"/>
  <c r="M149" i="3"/>
  <c r="O149" i="3" s="1"/>
  <c r="J149" i="3"/>
  <c r="L149" i="3" s="1"/>
  <c r="I149" i="3"/>
  <c r="U148" i="3"/>
  <c r="R148" i="3"/>
  <c r="M148" i="3"/>
  <c r="O148" i="3" s="1"/>
  <c r="J148" i="3"/>
  <c r="L148" i="3" s="1"/>
  <c r="I148" i="3"/>
  <c r="U147" i="3"/>
  <c r="R147" i="3"/>
  <c r="M147" i="3"/>
  <c r="O147" i="3" s="1"/>
  <c r="J147" i="3"/>
  <c r="L147" i="3" s="1"/>
  <c r="I147" i="3"/>
  <c r="U146" i="3"/>
  <c r="R146" i="3"/>
  <c r="M146" i="3"/>
  <c r="O146" i="3" s="1"/>
  <c r="J146" i="3"/>
  <c r="L146" i="3" s="1"/>
  <c r="I146" i="3"/>
  <c r="U145" i="3"/>
  <c r="R145" i="3"/>
  <c r="M145" i="3"/>
  <c r="O145" i="3" s="1"/>
  <c r="J145" i="3"/>
  <c r="L145" i="3" s="1"/>
  <c r="I145" i="3"/>
  <c r="U144" i="3"/>
  <c r="R144" i="3"/>
  <c r="M144" i="3"/>
  <c r="O144" i="3" s="1"/>
  <c r="J144" i="3"/>
  <c r="L144" i="3" s="1"/>
  <c r="I144" i="3"/>
  <c r="U143" i="3"/>
  <c r="R143" i="3"/>
  <c r="M143" i="3"/>
  <c r="O143" i="3" s="1"/>
  <c r="J143" i="3"/>
  <c r="L143" i="3" s="1"/>
  <c r="I143" i="3"/>
  <c r="V143" i="3" s="1"/>
  <c r="U142" i="3"/>
  <c r="R142" i="3"/>
  <c r="M142" i="3"/>
  <c r="O142" i="3" s="1"/>
  <c r="J142" i="3"/>
  <c r="L142" i="3" s="1"/>
  <c r="I142" i="3"/>
  <c r="U141" i="3"/>
  <c r="R141" i="3"/>
  <c r="M141" i="3"/>
  <c r="O141" i="3" s="1"/>
  <c r="J141" i="3"/>
  <c r="L141" i="3" s="1"/>
  <c r="I141" i="3"/>
  <c r="U140" i="3"/>
  <c r="R140" i="3"/>
  <c r="M140" i="3"/>
  <c r="O140" i="3" s="1"/>
  <c r="J140" i="3"/>
  <c r="L140" i="3" s="1"/>
  <c r="I140" i="3"/>
  <c r="V140" i="3" s="1"/>
  <c r="U139" i="3"/>
  <c r="R139" i="3"/>
  <c r="M139" i="3"/>
  <c r="O139" i="3" s="1"/>
  <c r="J139" i="3"/>
  <c r="L139" i="3" s="1"/>
  <c r="I139" i="3"/>
  <c r="U138" i="3"/>
  <c r="R138" i="3"/>
  <c r="M138" i="3"/>
  <c r="O138" i="3" s="1"/>
  <c r="J138" i="3"/>
  <c r="L138" i="3" s="1"/>
  <c r="I138" i="3"/>
  <c r="U137" i="3"/>
  <c r="R137" i="3"/>
  <c r="M137" i="3"/>
  <c r="O137" i="3" s="1"/>
  <c r="J137" i="3"/>
  <c r="L137" i="3" s="1"/>
  <c r="I137" i="3"/>
  <c r="U136" i="3"/>
  <c r="R136" i="3"/>
  <c r="M136" i="3"/>
  <c r="O136" i="3" s="1"/>
  <c r="J136" i="3"/>
  <c r="L136" i="3" s="1"/>
  <c r="I136" i="3"/>
  <c r="U135" i="3"/>
  <c r="R135" i="3"/>
  <c r="M135" i="3"/>
  <c r="O135" i="3" s="1"/>
  <c r="J135" i="3"/>
  <c r="L135" i="3" s="1"/>
  <c r="I135" i="3"/>
  <c r="U134" i="3"/>
  <c r="R134" i="3"/>
  <c r="M134" i="3"/>
  <c r="O134" i="3" s="1"/>
  <c r="J134" i="3"/>
  <c r="L134" i="3" s="1"/>
  <c r="I134" i="3"/>
  <c r="U133" i="3"/>
  <c r="R133" i="3"/>
  <c r="O133" i="3"/>
  <c r="M133" i="3"/>
  <c r="J133" i="3"/>
  <c r="L133" i="3" s="1"/>
  <c r="I133" i="3"/>
  <c r="U132" i="3"/>
  <c r="R132" i="3"/>
  <c r="O132" i="3"/>
  <c r="M132" i="3"/>
  <c r="J132" i="3"/>
  <c r="L132" i="3" s="1"/>
  <c r="I132" i="3"/>
  <c r="U131" i="3"/>
  <c r="R131" i="3"/>
  <c r="M131" i="3"/>
  <c r="O131" i="3" s="1"/>
  <c r="J131" i="3"/>
  <c r="L131" i="3" s="1"/>
  <c r="I131" i="3"/>
  <c r="U130" i="3"/>
  <c r="R130" i="3"/>
  <c r="M130" i="3"/>
  <c r="O130" i="3" s="1"/>
  <c r="J130" i="3"/>
  <c r="L130" i="3" s="1"/>
  <c r="I130" i="3"/>
  <c r="U129" i="3"/>
  <c r="R129" i="3"/>
  <c r="M129" i="3"/>
  <c r="O129" i="3" s="1"/>
  <c r="J129" i="3"/>
  <c r="L129" i="3" s="1"/>
  <c r="I129" i="3"/>
  <c r="U128" i="3"/>
  <c r="R128" i="3"/>
  <c r="M128" i="3"/>
  <c r="O128" i="3" s="1"/>
  <c r="J128" i="3"/>
  <c r="L128" i="3" s="1"/>
  <c r="I128" i="3"/>
  <c r="U127" i="3"/>
  <c r="R127" i="3"/>
  <c r="M127" i="3"/>
  <c r="O127" i="3" s="1"/>
  <c r="J127" i="3"/>
  <c r="L127" i="3" s="1"/>
  <c r="I127" i="3"/>
  <c r="U126" i="3"/>
  <c r="R126" i="3"/>
  <c r="M126" i="3"/>
  <c r="O126" i="3" s="1"/>
  <c r="J126" i="3"/>
  <c r="L126" i="3" s="1"/>
  <c r="I126" i="3"/>
  <c r="U125" i="3"/>
  <c r="R125" i="3"/>
  <c r="M125" i="3"/>
  <c r="O125" i="3" s="1"/>
  <c r="J125" i="3"/>
  <c r="L125" i="3" s="1"/>
  <c r="I125" i="3"/>
  <c r="U124" i="3"/>
  <c r="R124" i="3"/>
  <c r="M124" i="3"/>
  <c r="O124" i="3" s="1"/>
  <c r="J124" i="3"/>
  <c r="L124" i="3" s="1"/>
  <c r="I124" i="3"/>
  <c r="U123" i="3"/>
  <c r="R123" i="3"/>
  <c r="M123" i="3"/>
  <c r="O123" i="3" s="1"/>
  <c r="J123" i="3"/>
  <c r="L123" i="3" s="1"/>
  <c r="I123" i="3"/>
  <c r="U122" i="3"/>
  <c r="R122" i="3"/>
  <c r="M122" i="3"/>
  <c r="O122" i="3" s="1"/>
  <c r="J122" i="3"/>
  <c r="L122" i="3" s="1"/>
  <c r="I122" i="3"/>
  <c r="U121" i="3"/>
  <c r="R121" i="3"/>
  <c r="O121" i="3"/>
  <c r="M121" i="3"/>
  <c r="J121" i="3"/>
  <c r="L121" i="3" s="1"/>
  <c r="I121" i="3"/>
  <c r="U120" i="3"/>
  <c r="R120" i="3"/>
  <c r="O120" i="3"/>
  <c r="M120" i="3"/>
  <c r="J120" i="3"/>
  <c r="L120" i="3" s="1"/>
  <c r="I120" i="3"/>
  <c r="U119" i="3"/>
  <c r="R119" i="3"/>
  <c r="M119" i="3"/>
  <c r="O119" i="3" s="1"/>
  <c r="J119" i="3"/>
  <c r="L119" i="3" s="1"/>
  <c r="I119" i="3"/>
  <c r="U118" i="3"/>
  <c r="R118" i="3"/>
  <c r="M118" i="3"/>
  <c r="O118" i="3" s="1"/>
  <c r="J118" i="3"/>
  <c r="L118" i="3" s="1"/>
  <c r="I118" i="3"/>
  <c r="U117" i="3"/>
  <c r="R117" i="3"/>
  <c r="M117" i="3"/>
  <c r="O117" i="3" s="1"/>
  <c r="J117" i="3"/>
  <c r="L117" i="3" s="1"/>
  <c r="I117" i="3"/>
  <c r="U116" i="3"/>
  <c r="R116" i="3"/>
  <c r="M116" i="3"/>
  <c r="O116" i="3" s="1"/>
  <c r="J116" i="3"/>
  <c r="L116" i="3" s="1"/>
  <c r="I116" i="3"/>
  <c r="U115" i="3"/>
  <c r="R115" i="3"/>
  <c r="O115" i="3"/>
  <c r="M115" i="3"/>
  <c r="J115" i="3"/>
  <c r="L115" i="3" s="1"/>
  <c r="I115" i="3"/>
  <c r="U114" i="3"/>
  <c r="R114" i="3"/>
  <c r="O114" i="3"/>
  <c r="M114" i="3"/>
  <c r="J114" i="3"/>
  <c r="L114" i="3" s="1"/>
  <c r="I114" i="3"/>
  <c r="U113" i="3"/>
  <c r="R113" i="3"/>
  <c r="M113" i="3"/>
  <c r="O113" i="3" s="1"/>
  <c r="J113" i="3"/>
  <c r="L113" i="3" s="1"/>
  <c r="I113" i="3"/>
  <c r="U112" i="3"/>
  <c r="R112" i="3"/>
  <c r="M112" i="3"/>
  <c r="O112" i="3" s="1"/>
  <c r="J112" i="3"/>
  <c r="L112" i="3" s="1"/>
  <c r="I112" i="3"/>
  <c r="U111" i="3"/>
  <c r="R111" i="3"/>
  <c r="M111" i="3"/>
  <c r="O111" i="3" s="1"/>
  <c r="J111" i="3"/>
  <c r="L111" i="3" s="1"/>
  <c r="I111" i="3"/>
  <c r="U110" i="3"/>
  <c r="R110" i="3"/>
  <c r="M110" i="3"/>
  <c r="O110" i="3" s="1"/>
  <c r="J110" i="3"/>
  <c r="L110" i="3" s="1"/>
  <c r="I110" i="3"/>
  <c r="U109" i="3"/>
  <c r="R109" i="3"/>
  <c r="M109" i="3"/>
  <c r="O109" i="3" s="1"/>
  <c r="J109" i="3"/>
  <c r="L109" i="3" s="1"/>
  <c r="I109" i="3"/>
  <c r="U108" i="3"/>
  <c r="R108" i="3"/>
  <c r="M108" i="3"/>
  <c r="O108" i="3" s="1"/>
  <c r="J108" i="3"/>
  <c r="L108" i="3" s="1"/>
  <c r="I108" i="3"/>
  <c r="U107" i="3"/>
  <c r="R107" i="3"/>
  <c r="M107" i="3"/>
  <c r="O107" i="3" s="1"/>
  <c r="J107" i="3"/>
  <c r="L107" i="3" s="1"/>
  <c r="I107" i="3"/>
  <c r="V107" i="3" s="1"/>
  <c r="U106" i="3"/>
  <c r="R106" i="3"/>
  <c r="M106" i="3"/>
  <c r="O106" i="3" s="1"/>
  <c r="J106" i="3"/>
  <c r="L106" i="3" s="1"/>
  <c r="I106" i="3"/>
  <c r="U105" i="3"/>
  <c r="R105" i="3"/>
  <c r="M105" i="3"/>
  <c r="O105" i="3" s="1"/>
  <c r="J105" i="3"/>
  <c r="L105" i="3" s="1"/>
  <c r="I105" i="3"/>
  <c r="U104" i="3"/>
  <c r="R104" i="3"/>
  <c r="M104" i="3"/>
  <c r="O104" i="3" s="1"/>
  <c r="J104" i="3"/>
  <c r="L104" i="3" s="1"/>
  <c r="I104" i="3"/>
  <c r="V104" i="3" s="1"/>
  <c r="U103" i="3"/>
  <c r="R103" i="3"/>
  <c r="O103" i="3"/>
  <c r="M103" i="3"/>
  <c r="J103" i="3"/>
  <c r="L103" i="3" s="1"/>
  <c r="I103" i="3"/>
  <c r="U102" i="3"/>
  <c r="R102" i="3"/>
  <c r="O102" i="3"/>
  <c r="M102" i="3"/>
  <c r="J102" i="3"/>
  <c r="L102" i="3" s="1"/>
  <c r="I102" i="3"/>
  <c r="V102" i="3" s="1"/>
  <c r="U101" i="3"/>
  <c r="R101" i="3"/>
  <c r="M101" i="3"/>
  <c r="O101" i="3" s="1"/>
  <c r="J101" i="3"/>
  <c r="L101" i="3" s="1"/>
  <c r="I101" i="3"/>
  <c r="U100" i="3"/>
  <c r="R100" i="3"/>
  <c r="M100" i="3"/>
  <c r="O100" i="3" s="1"/>
  <c r="J100" i="3"/>
  <c r="L100" i="3" s="1"/>
  <c r="I100" i="3"/>
  <c r="U99" i="3"/>
  <c r="R99" i="3"/>
  <c r="M99" i="3"/>
  <c r="O99" i="3" s="1"/>
  <c r="J99" i="3"/>
  <c r="L99" i="3" s="1"/>
  <c r="I99" i="3"/>
  <c r="U98" i="3"/>
  <c r="R98" i="3"/>
  <c r="M98" i="3"/>
  <c r="O98" i="3" s="1"/>
  <c r="J98" i="3"/>
  <c r="L98" i="3" s="1"/>
  <c r="I98" i="3"/>
  <c r="U97" i="3"/>
  <c r="R97" i="3"/>
  <c r="O97" i="3"/>
  <c r="M97" i="3"/>
  <c r="J97" i="3"/>
  <c r="L97" i="3" s="1"/>
  <c r="I97" i="3"/>
  <c r="U96" i="3"/>
  <c r="R96" i="3"/>
  <c r="O96" i="3"/>
  <c r="M96" i="3"/>
  <c r="J96" i="3"/>
  <c r="L96" i="3" s="1"/>
  <c r="I96" i="3"/>
  <c r="U95" i="3"/>
  <c r="R95" i="3"/>
  <c r="M95" i="3"/>
  <c r="O95" i="3" s="1"/>
  <c r="J95" i="3"/>
  <c r="L95" i="3" s="1"/>
  <c r="I95" i="3"/>
  <c r="U94" i="3"/>
  <c r="R94" i="3"/>
  <c r="M94" i="3"/>
  <c r="O94" i="3" s="1"/>
  <c r="J94" i="3"/>
  <c r="L94" i="3" s="1"/>
  <c r="I94" i="3"/>
  <c r="U93" i="3"/>
  <c r="R93" i="3"/>
  <c r="M93" i="3"/>
  <c r="O93" i="3" s="1"/>
  <c r="J93" i="3"/>
  <c r="L93" i="3" s="1"/>
  <c r="I93" i="3"/>
  <c r="U92" i="3"/>
  <c r="R92" i="3"/>
  <c r="M92" i="3"/>
  <c r="O92" i="3" s="1"/>
  <c r="J92" i="3"/>
  <c r="L92" i="3" s="1"/>
  <c r="I92" i="3"/>
  <c r="U91" i="3"/>
  <c r="R91" i="3"/>
  <c r="M91" i="3"/>
  <c r="O91" i="3" s="1"/>
  <c r="J91" i="3"/>
  <c r="L91" i="3" s="1"/>
  <c r="I91" i="3"/>
  <c r="U90" i="3"/>
  <c r="R90" i="3"/>
  <c r="M90" i="3"/>
  <c r="O90" i="3" s="1"/>
  <c r="J90" i="3"/>
  <c r="L90" i="3" s="1"/>
  <c r="I90" i="3"/>
  <c r="U89" i="3"/>
  <c r="R89" i="3"/>
  <c r="M89" i="3"/>
  <c r="O89" i="3" s="1"/>
  <c r="J89" i="3"/>
  <c r="L89" i="3" s="1"/>
  <c r="I89" i="3"/>
  <c r="U88" i="3"/>
  <c r="R88" i="3"/>
  <c r="O88" i="3"/>
  <c r="M88" i="3"/>
  <c r="J88" i="3"/>
  <c r="L88" i="3" s="1"/>
  <c r="V88" i="3" s="1"/>
  <c r="I88" i="3"/>
  <c r="U87" i="3"/>
  <c r="R87" i="3"/>
  <c r="M87" i="3"/>
  <c r="O87" i="3" s="1"/>
  <c r="J87" i="3"/>
  <c r="L87" i="3" s="1"/>
  <c r="I87" i="3"/>
  <c r="U86" i="3"/>
  <c r="R86" i="3"/>
  <c r="M86" i="3"/>
  <c r="O86" i="3" s="1"/>
  <c r="J86" i="3"/>
  <c r="L86" i="3" s="1"/>
  <c r="I86" i="3"/>
  <c r="U85" i="3"/>
  <c r="R85" i="3"/>
  <c r="O85" i="3"/>
  <c r="M85" i="3"/>
  <c r="J85" i="3"/>
  <c r="L85" i="3" s="1"/>
  <c r="I85" i="3"/>
  <c r="U84" i="3"/>
  <c r="R84" i="3"/>
  <c r="O84" i="3"/>
  <c r="M84" i="3"/>
  <c r="J84" i="3"/>
  <c r="L84" i="3" s="1"/>
  <c r="I84" i="3"/>
  <c r="U83" i="3"/>
  <c r="R83" i="3"/>
  <c r="M83" i="3"/>
  <c r="O83" i="3" s="1"/>
  <c r="J83" i="3"/>
  <c r="L83" i="3" s="1"/>
  <c r="I83" i="3"/>
  <c r="U82" i="3"/>
  <c r="R82" i="3"/>
  <c r="M82" i="3"/>
  <c r="O82" i="3" s="1"/>
  <c r="J82" i="3"/>
  <c r="L82" i="3" s="1"/>
  <c r="I82" i="3"/>
  <c r="U81" i="3"/>
  <c r="R81" i="3"/>
  <c r="M81" i="3"/>
  <c r="O81" i="3" s="1"/>
  <c r="J81" i="3"/>
  <c r="L81" i="3" s="1"/>
  <c r="I81" i="3"/>
  <c r="U80" i="3"/>
  <c r="R80" i="3"/>
  <c r="M80" i="3"/>
  <c r="O80" i="3" s="1"/>
  <c r="J80" i="3"/>
  <c r="L80" i="3" s="1"/>
  <c r="I80" i="3"/>
  <c r="U79" i="3"/>
  <c r="R79" i="3"/>
  <c r="O79" i="3"/>
  <c r="M79" i="3"/>
  <c r="J79" i="3"/>
  <c r="L79" i="3" s="1"/>
  <c r="I79" i="3"/>
  <c r="U78" i="3"/>
  <c r="R78" i="3"/>
  <c r="O78" i="3"/>
  <c r="M78" i="3"/>
  <c r="J78" i="3"/>
  <c r="L78" i="3" s="1"/>
  <c r="I78" i="3"/>
  <c r="U77" i="3"/>
  <c r="R77" i="3"/>
  <c r="M77" i="3"/>
  <c r="O77" i="3" s="1"/>
  <c r="J77" i="3"/>
  <c r="L77" i="3" s="1"/>
  <c r="I77" i="3"/>
  <c r="U76" i="3"/>
  <c r="R76" i="3"/>
  <c r="M76" i="3"/>
  <c r="O76" i="3" s="1"/>
  <c r="J76" i="3"/>
  <c r="L76" i="3" s="1"/>
  <c r="I76" i="3"/>
  <c r="U75" i="3"/>
  <c r="R75" i="3"/>
  <c r="M75" i="3"/>
  <c r="O75" i="3" s="1"/>
  <c r="J75" i="3"/>
  <c r="L75" i="3" s="1"/>
  <c r="I75" i="3"/>
  <c r="U74" i="3"/>
  <c r="R74" i="3"/>
  <c r="M74" i="3"/>
  <c r="O74" i="3" s="1"/>
  <c r="J74" i="3"/>
  <c r="L74" i="3" s="1"/>
  <c r="I74" i="3"/>
  <c r="U73" i="3"/>
  <c r="R73" i="3"/>
  <c r="M73" i="3"/>
  <c r="O73" i="3" s="1"/>
  <c r="J73" i="3"/>
  <c r="L73" i="3" s="1"/>
  <c r="I73" i="3"/>
  <c r="U72" i="3"/>
  <c r="R72" i="3"/>
  <c r="M72" i="3"/>
  <c r="O72" i="3" s="1"/>
  <c r="J72" i="3"/>
  <c r="L72" i="3" s="1"/>
  <c r="I72" i="3"/>
  <c r="U71" i="3"/>
  <c r="R71" i="3"/>
  <c r="M71" i="3"/>
  <c r="O71" i="3" s="1"/>
  <c r="J71" i="3"/>
  <c r="L71" i="3" s="1"/>
  <c r="I71" i="3"/>
  <c r="V71" i="3" s="1"/>
  <c r="U70" i="3"/>
  <c r="R70" i="3"/>
  <c r="O70" i="3"/>
  <c r="M70" i="3"/>
  <c r="J70" i="3"/>
  <c r="L70" i="3" s="1"/>
  <c r="V70" i="3" s="1"/>
  <c r="I70" i="3"/>
  <c r="U69" i="3"/>
  <c r="R69" i="3"/>
  <c r="O69" i="3"/>
  <c r="M69" i="3"/>
  <c r="J69" i="3"/>
  <c r="L69" i="3" s="1"/>
  <c r="I69" i="3"/>
  <c r="V69" i="3" s="1"/>
  <c r="U68" i="3"/>
  <c r="R68" i="3"/>
  <c r="M68" i="3"/>
  <c r="O68" i="3" s="1"/>
  <c r="J68" i="3"/>
  <c r="L68" i="3" s="1"/>
  <c r="I68" i="3"/>
  <c r="V68" i="3" s="1"/>
  <c r="U67" i="3"/>
  <c r="R67" i="3"/>
  <c r="O67" i="3"/>
  <c r="M67" i="3"/>
  <c r="J67" i="3"/>
  <c r="L67" i="3" s="1"/>
  <c r="I67" i="3"/>
  <c r="U66" i="3"/>
  <c r="R66" i="3"/>
  <c r="O66" i="3"/>
  <c r="M66" i="3"/>
  <c r="J66" i="3"/>
  <c r="L66" i="3" s="1"/>
  <c r="I66" i="3"/>
  <c r="V66" i="3" s="1"/>
  <c r="U65" i="3"/>
  <c r="R65" i="3"/>
  <c r="M65" i="3"/>
  <c r="O65" i="3" s="1"/>
  <c r="J65" i="3"/>
  <c r="L65" i="3" s="1"/>
  <c r="I65" i="3"/>
  <c r="U64" i="3"/>
  <c r="R64" i="3"/>
  <c r="M64" i="3"/>
  <c r="O64" i="3" s="1"/>
  <c r="J64" i="3"/>
  <c r="L64" i="3" s="1"/>
  <c r="I64" i="3"/>
  <c r="U63" i="3"/>
  <c r="R63" i="3"/>
  <c r="M63" i="3"/>
  <c r="O63" i="3" s="1"/>
  <c r="J63" i="3"/>
  <c r="L63" i="3" s="1"/>
  <c r="I63" i="3"/>
  <c r="U62" i="3"/>
  <c r="R62" i="3"/>
  <c r="M62" i="3"/>
  <c r="O62" i="3" s="1"/>
  <c r="J62" i="3"/>
  <c r="L62" i="3" s="1"/>
  <c r="I62" i="3"/>
  <c r="U61" i="3"/>
  <c r="R61" i="3"/>
  <c r="O61" i="3"/>
  <c r="M61" i="3"/>
  <c r="J61" i="3"/>
  <c r="L61" i="3" s="1"/>
  <c r="V61" i="3" s="1"/>
  <c r="I61" i="3"/>
  <c r="U60" i="3"/>
  <c r="R60" i="3"/>
  <c r="O60" i="3"/>
  <c r="M60" i="3"/>
  <c r="J60" i="3"/>
  <c r="L60" i="3" s="1"/>
  <c r="I60" i="3"/>
  <c r="U59" i="3"/>
  <c r="R59" i="3"/>
  <c r="M59" i="3"/>
  <c r="O59" i="3" s="1"/>
  <c r="J59" i="3"/>
  <c r="L59" i="3" s="1"/>
  <c r="I59" i="3"/>
  <c r="V59" i="3" s="1"/>
  <c r="U58" i="3"/>
  <c r="R58" i="3"/>
  <c r="M58" i="3"/>
  <c r="O58" i="3" s="1"/>
  <c r="J58" i="3"/>
  <c r="L58" i="3" s="1"/>
  <c r="I58" i="3"/>
  <c r="U57" i="3"/>
  <c r="R57" i="3"/>
  <c r="M57" i="3"/>
  <c r="O57" i="3" s="1"/>
  <c r="J57" i="3"/>
  <c r="L57" i="3" s="1"/>
  <c r="I57" i="3"/>
  <c r="U56" i="3"/>
  <c r="R56" i="3"/>
  <c r="M56" i="3"/>
  <c r="O56" i="3" s="1"/>
  <c r="J56" i="3"/>
  <c r="L56" i="3" s="1"/>
  <c r="I56" i="3"/>
  <c r="U55" i="3"/>
  <c r="R55" i="3"/>
  <c r="M55" i="3"/>
  <c r="O55" i="3" s="1"/>
  <c r="J55" i="3"/>
  <c r="L55" i="3" s="1"/>
  <c r="I55" i="3"/>
  <c r="U54" i="3"/>
  <c r="R54" i="3"/>
  <c r="M54" i="3"/>
  <c r="O54" i="3" s="1"/>
  <c r="J54" i="3"/>
  <c r="L54" i="3" s="1"/>
  <c r="I54" i="3"/>
  <c r="U53" i="3"/>
  <c r="R53" i="3"/>
  <c r="M53" i="3"/>
  <c r="O53" i="3" s="1"/>
  <c r="J53" i="3"/>
  <c r="L53" i="3" s="1"/>
  <c r="I53" i="3"/>
  <c r="U52" i="3"/>
  <c r="R52" i="3"/>
  <c r="O52" i="3"/>
  <c r="M52" i="3"/>
  <c r="J52" i="3"/>
  <c r="L52" i="3" s="1"/>
  <c r="V52" i="3" s="1"/>
  <c r="I52" i="3"/>
  <c r="U51" i="3"/>
  <c r="R51" i="3"/>
  <c r="O51" i="3"/>
  <c r="M51" i="3"/>
  <c r="J51" i="3"/>
  <c r="L51" i="3" s="1"/>
  <c r="I51" i="3"/>
  <c r="U50" i="3"/>
  <c r="R50" i="3"/>
  <c r="M50" i="3"/>
  <c r="O50" i="3" s="1"/>
  <c r="J50" i="3"/>
  <c r="L50" i="3" s="1"/>
  <c r="I50" i="3"/>
  <c r="U49" i="3"/>
  <c r="R49" i="3"/>
  <c r="O49" i="3"/>
  <c r="M49" i="3"/>
  <c r="J49" i="3"/>
  <c r="L49" i="3" s="1"/>
  <c r="I49" i="3"/>
  <c r="U48" i="3"/>
  <c r="R48" i="3"/>
  <c r="O48" i="3"/>
  <c r="M48" i="3"/>
  <c r="J48" i="3"/>
  <c r="L48" i="3" s="1"/>
  <c r="I48" i="3"/>
  <c r="U47" i="3"/>
  <c r="R47" i="3"/>
  <c r="M47" i="3"/>
  <c r="O47" i="3" s="1"/>
  <c r="J47" i="3"/>
  <c r="L47" i="3" s="1"/>
  <c r="I47" i="3"/>
  <c r="U46" i="3"/>
  <c r="R46" i="3"/>
  <c r="M46" i="3"/>
  <c r="O46" i="3" s="1"/>
  <c r="J46" i="3"/>
  <c r="L46" i="3" s="1"/>
  <c r="I46" i="3"/>
  <c r="U45" i="3"/>
  <c r="R45" i="3"/>
  <c r="M45" i="3"/>
  <c r="O45" i="3" s="1"/>
  <c r="J45" i="3"/>
  <c r="L45" i="3" s="1"/>
  <c r="I45" i="3"/>
  <c r="U44" i="3"/>
  <c r="R44" i="3"/>
  <c r="M44" i="3"/>
  <c r="O44" i="3" s="1"/>
  <c r="J44" i="3"/>
  <c r="L44" i="3" s="1"/>
  <c r="I44" i="3"/>
  <c r="V44" i="3" s="1"/>
  <c r="U43" i="3"/>
  <c r="R43" i="3"/>
  <c r="M43" i="3"/>
  <c r="O43" i="3" s="1"/>
  <c r="J43" i="3"/>
  <c r="L43" i="3" s="1"/>
  <c r="I43" i="3"/>
  <c r="U42" i="3"/>
  <c r="R42" i="3"/>
  <c r="M42" i="3"/>
  <c r="O42" i="3" s="1"/>
  <c r="J42" i="3"/>
  <c r="L42" i="3" s="1"/>
  <c r="I42" i="3"/>
  <c r="U41" i="3"/>
  <c r="R41" i="3"/>
  <c r="M41" i="3"/>
  <c r="O41" i="3" s="1"/>
  <c r="J41" i="3"/>
  <c r="L41" i="3" s="1"/>
  <c r="I41" i="3"/>
  <c r="V41" i="3" s="1"/>
  <c r="U40" i="3"/>
  <c r="R40" i="3"/>
  <c r="O40" i="3"/>
  <c r="M40" i="3"/>
  <c r="J40" i="3"/>
  <c r="L40" i="3" s="1"/>
  <c r="V40" i="3" s="1"/>
  <c r="I40" i="3"/>
  <c r="U39" i="3"/>
  <c r="R39" i="3"/>
  <c r="M39" i="3"/>
  <c r="O39" i="3" s="1"/>
  <c r="J39" i="3"/>
  <c r="L39" i="3" s="1"/>
  <c r="I39" i="3"/>
  <c r="U38" i="3"/>
  <c r="R38" i="3"/>
  <c r="M38" i="3"/>
  <c r="O38" i="3" s="1"/>
  <c r="J38" i="3"/>
  <c r="L38" i="3" s="1"/>
  <c r="I38" i="3"/>
  <c r="U37" i="3"/>
  <c r="R37" i="3"/>
  <c r="M37" i="3"/>
  <c r="O37" i="3" s="1"/>
  <c r="J37" i="3"/>
  <c r="L37" i="3" s="1"/>
  <c r="I37" i="3"/>
  <c r="U36" i="3"/>
  <c r="R36" i="3"/>
  <c r="M36" i="3"/>
  <c r="O36" i="3" s="1"/>
  <c r="J36" i="3"/>
  <c r="L36" i="3" s="1"/>
  <c r="I36" i="3"/>
  <c r="U35" i="3"/>
  <c r="R35" i="3"/>
  <c r="M35" i="3"/>
  <c r="O35" i="3" s="1"/>
  <c r="J35" i="3"/>
  <c r="L35" i="3" s="1"/>
  <c r="I35" i="3"/>
  <c r="U34" i="3"/>
  <c r="R34" i="3"/>
  <c r="M34" i="3"/>
  <c r="O34" i="3" s="1"/>
  <c r="J34" i="3"/>
  <c r="L34" i="3" s="1"/>
  <c r="I34" i="3"/>
  <c r="U33" i="3"/>
  <c r="R33" i="3"/>
  <c r="M33" i="3"/>
  <c r="O33" i="3" s="1"/>
  <c r="J33" i="3"/>
  <c r="L33" i="3" s="1"/>
  <c r="I33" i="3"/>
  <c r="U32" i="3"/>
  <c r="R32" i="3"/>
  <c r="M32" i="3"/>
  <c r="O32" i="3" s="1"/>
  <c r="J32" i="3"/>
  <c r="L32" i="3" s="1"/>
  <c r="V32" i="3" s="1"/>
  <c r="I32" i="3"/>
  <c r="U31" i="3"/>
  <c r="R31" i="3"/>
  <c r="O31" i="3"/>
  <c r="M31" i="3"/>
  <c r="J31" i="3"/>
  <c r="L31" i="3" s="1"/>
  <c r="V31" i="3" s="1"/>
  <c r="I31" i="3"/>
  <c r="U30" i="3"/>
  <c r="R30" i="3"/>
  <c r="M30" i="3"/>
  <c r="O30" i="3" s="1"/>
  <c r="J30" i="3"/>
  <c r="L30" i="3" s="1"/>
  <c r="I30" i="3"/>
  <c r="U29" i="3"/>
  <c r="R29" i="3"/>
  <c r="M29" i="3"/>
  <c r="O29" i="3" s="1"/>
  <c r="J29" i="3"/>
  <c r="L29" i="3" s="1"/>
  <c r="I29" i="3"/>
  <c r="U28" i="3"/>
  <c r="R28" i="3"/>
  <c r="M28" i="3"/>
  <c r="O28" i="3" s="1"/>
  <c r="J28" i="3"/>
  <c r="L28" i="3" s="1"/>
  <c r="I28" i="3"/>
  <c r="U27" i="3"/>
  <c r="R27" i="3"/>
  <c r="M27" i="3"/>
  <c r="O27" i="3" s="1"/>
  <c r="J27" i="3"/>
  <c r="L27" i="3" s="1"/>
  <c r="I27" i="3"/>
  <c r="U26" i="3"/>
  <c r="R26" i="3"/>
  <c r="M26" i="3"/>
  <c r="O26" i="3" s="1"/>
  <c r="J26" i="3"/>
  <c r="L26" i="3" s="1"/>
  <c r="I26" i="3"/>
  <c r="U25" i="3"/>
  <c r="R25" i="3"/>
  <c r="M25" i="3"/>
  <c r="O25" i="3" s="1"/>
  <c r="J25" i="3"/>
  <c r="L25" i="3" s="1"/>
  <c r="I25" i="3"/>
  <c r="U24" i="3"/>
  <c r="R24" i="3"/>
  <c r="M24" i="3"/>
  <c r="O24" i="3" s="1"/>
  <c r="J24" i="3"/>
  <c r="L24" i="3" s="1"/>
  <c r="I24" i="3"/>
  <c r="U23" i="3"/>
  <c r="R23" i="3"/>
  <c r="M23" i="3"/>
  <c r="O23" i="3" s="1"/>
  <c r="J23" i="3"/>
  <c r="L23" i="3" s="1"/>
  <c r="V23" i="3" s="1"/>
  <c r="I23" i="3"/>
  <c r="U22" i="3"/>
  <c r="R22" i="3"/>
  <c r="O22" i="3"/>
  <c r="M22" i="3"/>
  <c r="J22" i="3"/>
  <c r="L22" i="3" s="1"/>
  <c r="V22" i="3" s="1"/>
  <c r="I22" i="3"/>
  <c r="U21" i="3"/>
  <c r="R21" i="3"/>
  <c r="M21" i="3"/>
  <c r="O21" i="3" s="1"/>
  <c r="J21" i="3"/>
  <c r="L21" i="3" s="1"/>
  <c r="I21" i="3"/>
  <c r="U20" i="3"/>
  <c r="R20" i="3"/>
  <c r="M20" i="3"/>
  <c r="O20" i="3" s="1"/>
  <c r="J20" i="3"/>
  <c r="L20" i="3" s="1"/>
  <c r="I20" i="3"/>
  <c r="U19" i="3"/>
  <c r="R19" i="3"/>
  <c r="M19" i="3"/>
  <c r="O19" i="3" s="1"/>
  <c r="J19" i="3"/>
  <c r="L19" i="3" s="1"/>
  <c r="I19" i="3"/>
  <c r="U18" i="3"/>
  <c r="R18" i="3"/>
  <c r="M18" i="3"/>
  <c r="O18" i="3" s="1"/>
  <c r="J18" i="3"/>
  <c r="L18" i="3" s="1"/>
  <c r="I18" i="3"/>
  <c r="U17" i="3"/>
  <c r="R17" i="3"/>
  <c r="M17" i="3"/>
  <c r="O17" i="3" s="1"/>
  <c r="J17" i="3"/>
  <c r="L17" i="3" s="1"/>
  <c r="I17" i="3"/>
  <c r="U16" i="3"/>
  <c r="R16" i="3"/>
  <c r="M16" i="3"/>
  <c r="O16" i="3" s="1"/>
  <c r="J16" i="3"/>
  <c r="L16" i="3" s="1"/>
  <c r="I16" i="3"/>
  <c r="U15" i="3"/>
  <c r="R15" i="3"/>
  <c r="M15" i="3"/>
  <c r="O15" i="3" s="1"/>
  <c r="J15" i="3"/>
  <c r="L15" i="3" s="1"/>
  <c r="I15" i="3"/>
  <c r="U14" i="3"/>
  <c r="R14" i="3"/>
  <c r="M14" i="3"/>
  <c r="O14" i="3" s="1"/>
  <c r="J14" i="3"/>
  <c r="L14" i="3" s="1"/>
  <c r="V14" i="3" s="1"/>
  <c r="I14" i="3"/>
  <c r="U13" i="3"/>
  <c r="R13" i="3"/>
  <c r="O13" i="3"/>
  <c r="M13" i="3"/>
  <c r="J13" i="3"/>
  <c r="L13" i="3" s="1"/>
  <c r="V13" i="3" s="1"/>
  <c r="I13" i="3"/>
  <c r="U12" i="3"/>
  <c r="R12" i="3"/>
  <c r="M12" i="3"/>
  <c r="O12" i="3" s="1"/>
  <c r="J12" i="3"/>
  <c r="L12" i="3" s="1"/>
  <c r="I12" i="3"/>
  <c r="U11" i="3"/>
  <c r="R11" i="3"/>
  <c r="M11" i="3"/>
  <c r="O11" i="3" s="1"/>
  <c r="J11" i="3"/>
  <c r="L11" i="3" s="1"/>
  <c r="I11" i="3"/>
  <c r="U10" i="3"/>
  <c r="R10" i="3"/>
  <c r="M10" i="3"/>
  <c r="O10" i="3" s="1"/>
  <c r="J10" i="3"/>
  <c r="L10" i="3" s="1"/>
  <c r="I10" i="3"/>
  <c r="U9" i="3"/>
  <c r="R9" i="3"/>
  <c r="M9" i="3"/>
  <c r="O9" i="3" s="1"/>
  <c r="J9" i="3"/>
  <c r="L9" i="3" s="1"/>
  <c r="I9" i="3"/>
  <c r="U8" i="3"/>
  <c r="R8" i="3"/>
  <c r="M8" i="3"/>
  <c r="O8" i="3" s="1"/>
  <c r="J8" i="3"/>
  <c r="L8" i="3" s="1"/>
  <c r="I8" i="3"/>
  <c r="U7" i="3"/>
  <c r="R7" i="3"/>
  <c r="M7" i="3"/>
  <c r="O7" i="3" s="1"/>
  <c r="J7" i="3"/>
  <c r="L7" i="3" s="1"/>
  <c r="I7" i="3"/>
  <c r="U6" i="3"/>
  <c r="R6" i="3"/>
  <c r="M6" i="3"/>
  <c r="O6" i="3" s="1"/>
  <c r="J6" i="3"/>
  <c r="L6" i="3" s="1"/>
  <c r="I6" i="3"/>
  <c r="U5" i="3"/>
  <c r="R5" i="3"/>
  <c r="M5" i="3"/>
  <c r="O5" i="3" s="1"/>
  <c r="J5" i="3"/>
  <c r="L5" i="3" s="1"/>
  <c r="V5" i="3" s="1"/>
  <c r="I5" i="3"/>
  <c r="O123" i="2"/>
  <c r="L123" i="2"/>
  <c r="H123" i="2"/>
  <c r="I123" i="2" s="1"/>
  <c r="P123" i="2" s="1"/>
  <c r="O122" i="2"/>
  <c r="L122" i="2"/>
  <c r="I122" i="2"/>
  <c r="P122" i="2" s="1"/>
  <c r="L121" i="2"/>
  <c r="I121" i="2"/>
  <c r="P121" i="2" s="1"/>
  <c r="P120" i="2"/>
  <c r="L120" i="2"/>
  <c r="I120" i="2"/>
  <c r="L119" i="2"/>
  <c r="I119" i="2"/>
  <c r="P119" i="2" s="1"/>
  <c r="L118" i="2"/>
  <c r="I118" i="2"/>
  <c r="P118" i="2" s="1"/>
  <c r="O117" i="2"/>
  <c r="L117" i="2"/>
  <c r="P117" i="2" s="1"/>
  <c r="I117" i="2"/>
  <c r="L116" i="2"/>
  <c r="I116" i="2"/>
  <c r="P116" i="2" s="1"/>
  <c r="L115" i="2"/>
  <c r="I115" i="2"/>
  <c r="P115" i="2" s="1"/>
  <c r="L114" i="2"/>
  <c r="I114" i="2"/>
  <c r="P114" i="2" s="1"/>
  <c r="L113" i="2"/>
  <c r="P113" i="2" s="1"/>
  <c r="I113" i="2"/>
  <c r="L112" i="2"/>
  <c r="I112" i="2"/>
  <c r="P112" i="2" s="1"/>
  <c r="L111" i="2"/>
  <c r="I111" i="2"/>
  <c r="P111" i="2" s="1"/>
  <c r="L110" i="2"/>
  <c r="I110" i="2"/>
  <c r="P110" i="2" s="1"/>
  <c r="L109" i="2"/>
  <c r="P109" i="2" s="1"/>
  <c r="I109" i="2"/>
  <c r="L108" i="2"/>
  <c r="I108" i="2"/>
  <c r="P108" i="2" s="1"/>
  <c r="O107" i="2"/>
  <c r="L107" i="2"/>
  <c r="I107" i="2"/>
  <c r="P107" i="2" s="1"/>
  <c r="L106" i="2"/>
  <c r="I106" i="2"/>
  <c r="P106" i="2" s="1"/>
  <c r="P105" i="2"/>
  <c r="L105" i="2"/>
  <c r="I105" i="2"/>
  <c r="L104" i="2"/>
  <c r="I104" i="2"/>
  <c r="P104" i="2" s="1"/>
  <c r="O103" i="2"/>
  <c r="L103" i="2"/>
  <c r="I103" i="2"/>
  <c r="P103" i="2" s="1"/>
  <c r="L102" i="2"/>
  <c r="I102" i="2"/>
  <c r="P102" i="2" s="1"/>
  <c r="O101" i="2"/>
  <c r="L101" i="2"/>
  <c r="I101" i="2"/>
  <c r="P101" i="2" s="1"/>
  <c r="L100" i="2"/>
  <c r="I100" i="2"/>
  <c r="P100" i="2" s="1"/>
  <c r="L99" i="2"/>
  <c r="I99" i="2"/>
  <c r="P99" i="2" s="1"/>
  <c r="L98" i="2"/>
  <c r="P98" i="2" s="1"/>
  <c r="I98" i="2"/>
  <c r="L97" i="2"/>
  <c r="I97" i="2"/>
  <c r="P97" i="2" s="1"/>
  <c r="L96" i="2"/>
  <c r="I96" i="2"/>
  <c r="P96" i="2" s="1"/>
  <c r="L95" i="2"/>
  <c r="I95" i="2"/>
  <c r="P95" i="2" s="1"/>
  <c r="L94" i="2"/>
  <c r="P94" i="2" s="1"/>
  <c r="I94" i="2"/>
  <c r="L93" i="2"/>
  <c r="I93" i="2"/>
  <c r="P93" i="2" s="1"/>
  <c r="L92" i="2"/>
  <c r="I92" i="2"/>
  <c r="P92" i="2" s="1"/>
  <c r="O91" i="2"/>
  <c r="L91" i="2"/>
  <c r="I91" i="2"/>
  <c r="P91" i="2" s="1"/>
  <c r="O90" i="2"/>
  <c r="L90" i="2"/>
  <c r="H90" i="2"/>
  <c r="I90" i="2" s="1"/>
  <c r="P90" i="2" s="1"/>
  <c r="L89" i="2"/>
  <c r="I89" i="2"/>
  <c r="P89" i="2" s="1"/>
  <c r="O88" i="2"/>
  <c r="L88" i="2"/>
  <c r="H88" i="2"/>
  <c r="I88" i="2" s="1"/>
  <c r="P88" i="2" s="1"/>
  <c r="O87" i="2"/>
  <c r="L87" i="2"/>
  <c r="I87" i="2"/>
  <c r="P87" i="2" s="1"/>
  <c r="L86" i="2"/>
  <c r="I86" i="2"/>
  <c r="P86" i="2" s="1"/>
  <c r="L85" i="2"/>
  <c r="I85" i="2"/>
  <c r="P85" i="2" s="1"/>
  <c r="O84" i="2"/>
  <c r="P84" i="2" s="1"/>
  <c r="L84" i="2"/>
  <c r="I84" i="2"/>
  <c r="O83" i="2"/>
  <c r="L83" i="2"/>
  <c r="H83" i="2"/>
  <c r="I83" i="2" s="1"/>
  <c r="P83" i="2" s="1"/>
  <c r="L82" i="2"/>
  <c r="I82" i="2"/>
  <c r="P82" i="2" s="1"/>
  <c r="O81" i="2"/>
  <c r="L81" i="2"/>
  <c r="H81" i="2"/>
  <c r="I81" i="2" s="1"/>
  <c r="P81" i="2" s="1"/>
  <c r="L80" i="2"/>
  <c r="I80" i="2"/>
  <c r="P80" i="2" s="1"/>
  <c r="L79" i="2"/>
  <c r="I79" i="2"/>
  <c r="P79" i="2" s="1"/>
  <c r="L78" i="2"/>
  <c r="I78" i="2"/>
  <c r="P78" i="2" s="1"/>
  <c r="L77" i="2"/>
  <c r="I77" i="2"/>
  <c r="P77" i="2" s="1"/>
  <c r="L76" i="2"/>
  <c r="I76" i="2"/>
  <c r="P76" i="2" s="1"/>
  <c r="O75" i="2"/>
  <c r="L75" i="2"/>
  <c r="I75" i="2"/>
  <c r="P75" i="2" s="1"/>
  <c r="L74" i="2"/>
  <c r="P74" i="2" s="1"/>
  <c r="I74" i="2"/>
  <c r="L73" i="2"/>
  <c r="I73" i="2"/>
  <c r="P73" i="2" s="1"/>
  <c r="L72" i="2"/>
  <c r="I72" i="2"/>
  <c r="P72" i="2" s="1"/>
  <c r="O71" i="2"/>
  <c r="L71" i="2"/>
  <c r="H71" i="2"/>
  <c r="I71" i="2" s="1"/>
  <c r="P71" i="2" s="1"/>
  <c r="L70" i="2"/>
  <c r="I70" i="2"/>
  <c r="P70" i="2" s="1"/>
  <c r="L69" i="2"/>
  <c r="I69" i="2"/>
  <c r="P69" i="2" s="1"/>
  <c r="O68" i="2"/>
  <c r="L68" i="2"/>
  <c r="I68" i="2"/>
  <c r="P68" i="2" s="1"/>
  <c r="L67" i="2"/>
  <c r="P67" i="2" s="1"/>
  <c r="I67" i="2"/>
  <c r="L66" i="2"/>
  <c r="I66" i="2"/>
  <c r="P66" i="2" s="1"/>
  <c r="L65" i="2"/>
  <c r="I65" i="2"/>
  <c r="P65" i="2" s="1"/>
  <c r="L64" i="2"/>
  <c r="I64" i="2"/>
  <c r="P64" i="2" s="1"/>
  <c r="L63" i="2"/>
  <c r="P63" i="2" s="1"/>
  <c r="I63" i="2"/>
  <c r="L62" i="2"/>
  <c r="I62" i="2"/>
  <c r="P62" i="2" s="1"/>
  <c r="L61" i="2"/>
  <c r="I61" i="2"/>
  <c r="P61" i="2" s="1"/>
  <c r="L60" i="2"/>
  <c r="I60" i="2"/>
  <c r="P60" i="2" s="1"/>
  <c r="L59" i="2"/>
  <c r="P59" i="2" s="1"/>
  <c r="I59" i="2"/>
  <c r="L58" i="2"/>
  <c r="I58" i="2"/>
  <c r="P58" i="2" s="1"/>
  <c r="L57" i="2"/>
  <c r="I57" i="2"/>
  <c r="P57" i="2" s="1"/>
  <c r="O56" i="2"/>
  <c r="L56" i="2"/>
  <c r="H56" i="2"/>
  <c r="I56" i="2" s="1"/>
  <c r="P56" i="2" s="1"/>
  <c r="O55" i="2"/>
  <c r="L55" i="2"/>
  <c r="H55" i="2"/>
  <c r="I55" i="2" s="1"/>
  <c r="P55" i="2" s="1"/>
  <c r="L54" i="2"/>
  <c r="I54" i="2"/>
  <c r="P54" i="2" s="1"/>
  <c r="O53" i="2"/>
  <c r="L53" i="2"/>
  <c r="I53" i="2"/>
  <c r="P53" i="2" s="1"/>
  <c r="H53" i="2"/>
  <c r="L52" i="2"/>
  <c r="I52" i="2"/>
  <c r="P52" i="2" s="1"/>
  <c r="O51" i="2"/>
  <c r="L51" i="2"/>
  <c r="H51" i="2"/>
  <c r="I51" i="2" s="1"/>
  <c r="P51" i="2" s="1"/>
  <c r="O50" i="2"/>
  <c r="L50" i="2"/>
  <c r="P50" i="2" s="1"/>
  <c r="I50" i="2"/>
  <c r="L49" i="2"/>
  <c r="I49" i="2"/>
  <c r="P49" i="2" s="1"/>
  <c r="L48" i="2"/>
  <c r="I48" i="2"/>
  <c r="P48" i="2" s="1"/>
  <c r="L47" i="2"/>
  <c r="I47" i="2"/>
  <c r="P47" i="2" s="1"/>
  <c r="L46" i="2"/>
  <c r="P46" i="2" s="1"/>
  <c r="I46" i="2"/>
  <c r="L45" i="2"/>
  <c r="I45" i="2"/>
  <c r="P45" i="2" s="1"/>
  <c r="L44" i="2"/>
  <c r="I44" i="2"/>
  <c r="P44" i="2" s="1"/>
  <c r="L43" i="2"/>
  <c r="I43" i="2"/>
  <c r="P43" i="2" s="1"/>
  <c r="L42" i="2"/>
  <c r="P42" i="2" s="1"/>
  <c r="I42" i="2"/>
  <c r="L41" i="2"/>
  <c r="I41" i="2"/>
  <c r="P41" i="2" s="1"/>
  <c r="O40" i="2"/>
  <c r="L40" i="2"/>
  <c r="H40" i="2"/>
  <c r="I40" i="2" s="1"/>
  <c r="P40" i="2" s="1"/>
  <c r="L39" i="2"/>
  <c r="I39" i="2"/>
  <c r="P39" i="2" s="1"/>
  <c r="O38" i="2"/>
  <c r="L38" i="2"/>
  <c r="P38" i="2" s="1"/>
  <c r="L37" i="2"/>
  <c r="I37" i="2"/>
  <c r="P37" i="2" s="1"/>
  <c r="O36" i="2"/>
  <c r="L36" i="2"/>
  <c r="I36" i="2"/>
  <c r="P36" i="2" s="1"/>
  <c r="O35" i="2"/>
  <c r="L35" i="2"/>
  <c r="H35" i="2"/>
  <c r="I35" i="2" s="1"/>
  <c r="P35" i="2" s="1"/>
  <c r="L34" i="2"/>
  <c r="I34" i="2"/>
  <c r="P34" i="2" s="1"/>
  <c r="L33" i="2"/>
  <c r="I33" i="2"/>
  <c r="P33" i="2" s="1"/>
  <c r="O32" i="2"/>
  <c r="L32" i="2"/>
  <c r="P32" i="2" s="1"/>
  <c r="I32" i="2"/>
  <c r="L31" i="2"/>
  <c r="I31" i="2"/>
  <c r="P31" i="2" s="1"/>
  <c r="L30" i="2"/>
  <c r="I30" i="2"/>
  <c r="P30" i="2" s="1"/>
  <c r="L29" i="2"/>
  <c r="I29" i="2"/>
  <c r="P29" i="2" s="1"/>
  <c r="L28" i="2"/>
  <c r="P28" i="2" s="1"/>
  <c r="I28" i="2"/>
  <c r="L27" i="2"/>
  <c r="I27" i="2"/>
  <c r="P27" i="2" s="1"/>
  <c r="O26" i="2"/>
  <c r="L26" i="2"/>
  <c r="I26" i="2"/>
  <c r="P26" i="2" s="1"/>
  <c r="L25" i="2"/>
  <c r="I25" i="2"/>
  <c r="P25" i="2" s="1"/>
  <c r="P24" i="2"/>
  <c r="L24" i="2"/>
  <c r="I24" i="2"/>
  <c r="L23" i="2"/>
  <c r="I23" i="2"/>
  <c r="P23" i="2" s="1"/>
  <c r="O22" i="2"/>
  <c r="L22" i="2"/>
  <c r="H22" i="2"/>
  <c r="I22" i="2" s="1"/>
  <c r="P22" i="2" s="1"/>
  <c r="L21" i="2"/>
  <c r="P21" i="2" s="1"/>
  <c r="I21" i="2"/>
  <c r="O20" i="2"/>
  <c r="L20" i="2"/>
  <c r="H20" i="2"/>
  <c r="I20" i="2" s="1"/>
  <c r="P20" i="2" s="1"/>
  <c r="L19" i="2"/>
  <c r="I19" i="2"/>
  <c r="P19" i="2" s="1"/>
  <c r="L18" i="2"/>
  <c r="I18" i="2"/>
  <c r="P18" i="2" s="1"/>
  <c r="O17" i="2"/>
  <c r="L17" i="2"/>
  <c r="I17" i="2"/>
  <c r="P17" i="2" s="1"/>
  <c r="L16" i="2"/>
  <c r="I16" i="2"/>
  <c r="P16" i="2" s="1"/>
  <c r="L15" i="2"/>
  <c r="I15" i="2"/>
  <c r="P15" i="2" s="1"/>
  <c r="O14" i="2"/>
  <c r="L14" i="2"/>
  <c r="H14" i="2"/>
  <c r="I14" i="2" s="1"/>
  <c r="P14" i="2" s="1"/>
  <c r="L13" i="2"/>
  <c r="I13" i="2"/>
  <c r="P13" i="2" s="1"/>
  <c r="L12" i="2"/>
  <c r="I12" i="2"/>
  <c r="P12" i="2" s="1"/>
  <c r="L11" i="2"/>
  <c r="I11" i="2"/>
  <c r="P11" i="2" s="1"/>
  <c r="O10" i="2"/>
  <c r="L10" i="2"/>
  <c r="K10" i="2"/>
  <c r="I10" i="2"/>
  <c r="P10" i="2" s="1"/>
  <c r="L9" i="2"/>
  <c r="I9" i="2"/>
  <c r="P9" i="2" s="1"/>
  <c r="L8" i="2"/>
  <c r="I8" i="2"/>
  <c r="P8" i="2" s="1"/>
  <c r="P7" i="2"/>
  <c r="I7" i="2"/>
  <c r="I6" i="2"/>
  <c r="P6" i="2" s="1"/>
  <c r="I5" i="2"/>
  <c r="P5" i="2" s="1"/>
  <c r="P4" i="2"/>
  <c r="V109" i="3" l="1"/>
  <c r="V138" i="3"/>
  <c r="V142" i="3"/>
  <c r="V47" i="3"/>
  <c r="V49" i="3"/>
  <c r="V81" i="3"/>
  <c r="V83" i="3"/>
  <c r="V85" i="3"/>
  <c r="V117" i="3"/>
  <c r="V119" i="3"/>
  <c r="V121" i="3"/>
  <c r="V73" i="3"/>
  <c r="V105" i="3"/>
  <c r="V57" i="3"/>
  <c r="V91" i="3"/>
  <c r="V106" i="3"/>
  <c r="V9" i="3"/>
  <c r="V11" i="3"/>
  <c r="V18" i="3"/>
  <c r="V20" i="3"/>
  <c r="V27" i="3"/>
  <c r="V29" i="3"/>
  <c r="V36" i="3"/>
  <c r="V38" i="3"/>
  <c r="V45" i="3"/>
  <c r="V60" i="3"/>
  <c r="V62" i="3"/>
  <c r="V64" i="3"/>
  <c r="V96" i="3"/>
  <c r="V98" i="3"/>
  <c r="V100" i="3"/>
  <c r="V132" i="3"/>
  <c r="V134" i="3"/>
  <c r="V136" i="3"/>
  <c r="V147" i="3"/>
  <c r="V149" i="3"/>
  <c r="V55" i="3"/>
  <c r="V127" i="3"/>
  <c r="V75" i="3"/>
  <c r="V77" i="3"/>
  <c r="V79" i="3"/>
  <c r="V111" i="3"/>
  <c r="V113" i="3"/>
  <c r="V115" i="3"/>
  <c r="V7" i="3"/>
  <c r="V16" i="3"/>
  <c r="V25" i="3"/>
  <c r="V34" i="3"/>
  <c r="V43" i="3"/>
  <c r="V58" i="3"/>
  <c r="V94" i="3"/>
  <c r="V130" i="3"/>
  <c r="V145" i="3"/>
  <c r="V124" i="3"/>
  <c r="V67" i="3"/>
  <c r="V103" i="3"/>
  <c r="V139" i="3"/>
  <c r="V10" i="3"/>
  <c r="V19" i="3"/>
  <c r="V28" i="3"/>
  <c r="V37" i="3"/>
  <c r="V46" i="3"/>
  <c r="V78" i="3"/>
  <c r="V80" i="3"/>
  <c r="V82" i="3"/>
  <c r="V114" i="3"/>
  <c r="V116" i="3"/>
  <c r="V118" i="3"/>
  <c r="V141" i="3"/>
  <c r="V93" i="3"/>
  <c r="V95" i="3"/>
  <c r="V97" i="3"/>
  <c r="V129" i="3"/>
  <c r="V131" i="3"/>
  <c r="V133" i="3"/>
  <c r="V8" i="3"/>
  <c r="V17" i="3"/>
  <c r="V26" i="3"/>
  <c r="V35" i="3"/>
  <c r="V72" i="3"/>
  <c r="V76" i="3"/>
  <c r="V108" i="3"/>
  <c r="V112" i="3"/>
  <c r="V144" i="3"/>
  <c r="V148" i="3"/>
  <c r="V6" i="3"/>
  <c r="V15" i="3"/>
  <c r="V24" i="3"/>
  <c r="V33" i="3"/>
  <c r="V42" i="3"/>
  <c r="V74" i="3"/>
  <c r="V110" i="3"/>
  <c r="V146" i="3"/>
  <c r="V51" i="3"/>
  <c r="V53" i="3"/>
  <c r="V87" i="3"/>
  <c r="V89" i="3"/>
  <c r="V123" i="3"/>
  <c r="V125" i="3"/>
  <c r="V54" i="3"/>
  <c r="V56" i="3"/>
  <c r="V90" i="3"/>
  <c r="V92" i="3"/>
  <c r="V126" i="3"/>
  <c r="V128" i="3"/>
  <c r="V12" i="3"/>
  <c r="V21" i="3"/>
  <c r="V30" i="3"/>
  <c r="V39" i="3"/>
  <c r="V48" i="3"/>
  <c r="V50" i="3"/>
  <c r="V84" i="3"/>
  <c r="V86" i="3"/>
  <c r="V120" i="3"/>
  <c r="V122" i="3"/>
  <c r="V63" i="3"/>
  <c r="V65" i="3"/>
  <c r="V99" i="3"/>
  <c r="V101" i="3"/>
  <c r="V135" i="3"/>
  <c r="V137" i="3"/>
  <c r="R112" i="1"/>
  <c r="L112" i="1"/>
  <c r="I112" i="1"/>
  <c r="P112" i="1" s="1"/>
  <c r="R111" i="1"/>
  <c r="M111" i="1"/>
  <c r="O111" i="1" s="1"/>
  <c r="J111" i="1"/>
  <c r="L111" i="1" s="1"/>
  <c r="I111" i="1"/>
  <c r="R110" i="1"/>
  <c r="M110" i="1"/>
  <c r="O110" i="1" s="1"/>
  <c r="J110" i="1"/>
  <c r="L110" i="1" s="1"/>
  <c r="I110" i="1"/>
  <c r="R109" i="1"/>
  <c r="M109" i="1"/>
  <c r="O109" i="1" s="1"/>
  <c r="J109" i="1"/>
  <c r="L109" i="1" s="1"/>
  <c r="I109" i="1"/>
  <c r="R108" i="1"/>
  <c r="O108" i="1"/>
  <c r="L108" i="1"/>
  <c r="I108" i="1"/>
  <c r="P108" i="1" s="1"/>
  <c r="R107" i="1"/>
  <c r="M107" i="1"/>
  <c r="O107" i="1" s="1"/>
  <c r="J107" i="1"/>
  <c r="L107" i="1" s="1"/>
  <c r="I107" i="1"/>
  <c r="R106" i="1"/>
  <c r="O106" i="1"/>
  <c r="L106" i="1"/>
  <c r="I106" i="1"/>
  <c r="P106" i="1" s="1"/>
  <c r="R105" i="1"/>
  <c r="M105" i="1"/>
  <c r="O105" i="1" s="1"/>
  <c r="J105" i="1"/>
  <c r="L105" i="1" s="1"/>
  <c r="I105" i="1"/>
  <c r="R104" i="1"/>
  <c r="M104" i="1"/>
  <c r="O104" i="1" s="1"/>
  <c r="J104" i="1"/>
  <c r="L104" i="1" s="1"/>
  <c r="I104" i="1"/>
  <c r="R103" i="1"/>
  <c r="M103" i="1"/>
  <c r="O103" i="1" s="1"/>
  <c r="J103" i="1"/>
  <c r="L103" i="1" s="1"/>
  <c r="I103" i="1"/>
  <c r="R102" i="1"/>
  <c r="M102" i="1"/>
  <c r="O102" i="1" s="1"/>
  <c r="J102" i="1"/>
  <c r="L102" i="1" s="1"/>
  <c r="I102" i="1"/>
  <c r="R101" i="1"/>
  <c r="P101" i="1"/>
  <c r="O101" i="1"/>
  <c r="L101" i="1"/>
  <c r="I101" i="1"/>
  <c r="R100" i="1"/>
  <c r="L100" i="1"/>
  <c r="I100" i="1"/>
  <c r="P100" i="1" s="1"/>
  <c r="R99" i="1"/>
  <c r="L99" i="1"/>
  <c r="I99" i="1"/>
  <c r="P99" i="1" s="1"/>
  <c r="R98" i="1"/>
  <c r="M98" i="1"/>
  <c r="O98" i="1" s="1"/>
  <c r="J98" i="1"/>
  <c r="L98" i="1" s="1"/>
  <c r="I98" i="1"/>
  <c r="R97" i="1"/>
  <c r="L97" i="1"/>
  <c r="I97" i="1"/>
  <c r="P97" i="1" s="1"/>
  <c r="R96" i="1"/>
  <c r="P96" i="1"/>
  <c r="O96" i="1"/>
  <c r="L96" i="1"/>
  <c r="I96" i="1"/>
  <c r="R95" i="1"/>
  <c r="L95" i="1"/>
  <c r="I95" i="1"/>
  <c r="P95" i="1" s="1"/>
  <c r="R94" i="1"/>
  <c r="O94" i="1"/>
  <c r="L94" i="1"/>
  <c r="I94" i="1"/>
  <c r="P94" i="1" s="1"/>
  <c r="R93" i="1"/>
  <c r="L93" i="1"/>
  <c r="I93" i="1"/>
  <c r="P93" i="1" s="1"/>
  <c r="R92" i="1"/>
  <c r="L92" i="1"/>
  <c r="I92" i="1"/>
  <c r="P92" i="1" s="1"/>
  <c r="R91" i="1"/>
  <c r="L91" i="1"/>
  <c r="I91" i="1"/>
  <c r="P91" i="1" s="1"/>
  <c r="R90" i="1"/>
  <c r="L90" i="1"/>
  <c r="I90" i="1"/>
  <c r="P90" i="1" s="1"/>
  <c r="R89" i="1"/>
  <c r="O89" i="1"/>
  <c r="L89" i="1"/>
  <c r="I89" i="1"/>
  <c r="P89" i="1" s="1"/>
  <c r="R88" i="1"/>
  <c r="L88" i="1"/>
  <c r="P88" i="1" s="1"/>
  <c r="I88" i="1"/>
  <c r="R87" i="1"/>
  <c r="M87" i="1"/>
  <c r="O87" i="1" s="1"/>
  <c r="J87" i="1"/>
  <c r="L87" i="1" s="1"/>
  <c r="I87" i="1"/>
  <c r="R86" i="1"/>
  <c r="L86" i="1"/>
  <c r="I86" i="1"/>
  <c r="P86" i="1" s="1"/>
  <c r="R85" i="1"/>
  <c r="O85" i="1"/>
  <c r="L85" i="1"/>
  <c r="I85" i="1"/>
  <c r="P85" i="1" s="1"/>
  <c r="R84" i="1"/>
  <c r="L84" i="1"/>
  <c r="I84" i="1"/>
  <c r="P84" i="1" s="1"/>
  <c r="R83" i="1"/>
  <c r="L83" i="1"/>
  <c r="P83" i="1" s="1"/>
  <c r="I83" i="1"/>
  <c r="R82" i="1"/>
  <c r="L82" i="1"/>
  <c r="I82" i="1"/>
  <c r="P82" i="1" s="1"/>
  <c r="R81" i="1"/>
  <c r="L81" i="1"/>
  <c r="I81" i="1"/>
  <c r="P81" i="1" s="1"/>
  <c r="R80" i="1"/>
  <c r="L80" i="1"/>
  <c r="P80" i="1" s="1"/>
  <c r="I80" i="1"/>
  <c r="R79" i="1"/>
  <c r="M79" i="1"/>
  <c r="O79" i="1" s="1"/>
  <c r="J79" i="1"/>
  <c r="L79" i="1" s="1"/>
  <c r="I79" i="1"/>
  <c r="R78" i="1"/>
  <c r="L78" i="1"/>
  <c r="I78" i="1"/>
  <c r="P78" i="1" s="1"/>
  <c r="R77" i="1"/>
  <c r="M77" i="1"/>
  <c r="O77" i="1" s="1"/>
  <c r="J77" i="1"/>
  <c r="L77" i="1" s="1"/>
  <c r="I77" i="1"/>
  <c r="R76" i="1"/>
  <c r="L76" i="1"/>
  <c r="I76" i="1"/>
  <c r="P76" i="1" s="1"/>
  <c r="R75" i="1"/>
  <c r="P75" i="1"/>
  <c r="O75" i="1"/>
  <c r="L75" i="1"/>
  <c r="I75" i="1"/>
  <c r="R74" i="1"/>
  <c r="L74" i="1"/>
  <c r="I74" i="1"/>
  <c r="P74" i="1" s="1"/>
  <c r="R73" i="1"/>
  <c r="M73" i="1"/>
  <c r="O73" i="1" s="1"/>
  <c r="L73" i="1"/>
  <c r="J73" i="1"/>
  <c r="I73" i="1"/>
  <c r="R72" i="1"/>
  <c r="L72" i="1"/>
  <c r="I72" i="1"/>
  <c r="P72" i="1" s="1"/>
  <c r="R71" i="1"/>
  <c r="M71" i="1"/>
  <c r="O71" i="1" s="1"/>
  <c r="J71" i="1"/>
  <c r="L71" i="1" s="1"/>
  <c r="I71" i="1"/>
  <c r="R70" i="1"/>
  <c r="O70" i="1"/>
  <c r="L70" i="1"/>
  <c r="I70" i="1"/>
  <c r="P70" i="1" s="1"/>
  <c r="R69" i="1"/>
  <c r="L69" i="1"/>
  <c r="I69" i="1"/>
  <c r="P69" i="1" s="1"/>
  <c r="R68" i="1"/>
  <c r="M68" i="1"/>
  <c r="O68" i="1" s="1"/>
  <c r="J68" i="1"/>
  <c r="L68" i="1" s="1"/>
  <c r="I68" i="1"/>
  <c r="R67" i="1"/>
  <c r="O67" i="1"/>
  <c r="L67" i="1"/>
  <c r="I67" i="1"/>
  <c r="P67" i="1" s="1"/>
  <c r="R66" i="1"/>
  <c r="P66" i="1"/>
  <c r="L66" i="1"/>
  <c r="I66" i="1"/>
  <c r="R65" i="1"/>
  <c r="L65" i="1"/>
  <c r="I65" i="1"/>
  <c r="P65" i="1" s="1"/>
  <c r="R64" i="1"/>
  <c r="O64" i="1"/>
  <c r="L64" i="1"/>
  <c r="I64" i="1"/>
  <c r="P64" i="1" s="1"/>
  <c r="R63" i="1"/>
  <c r="O63" i="1"/>
  <c r="L63" i="1"/>
  <c r="I63" i="1"/>
  <c r="P63" i="1" s="1"/>
  <c r="R62" i="1"/>
  <c r="L62" i="1"/>
  <c r="I62" i="1"/>
  <c r="P62" i="1" s="1"/>
  <c r="R61" i="1"/>
  <c r="M61" i="1"/>
  <c r="O61" i="1" s="1"/>
  <c r="J61" i="1"/>
  <c r="L61" i="1" s="1"/>
  <c r="I61" i="1"/>
  <c r="R60" i="1"/>
  <c r="O60" i="1"/>
  <c r="L60" i="1"/>
  <c r="I60" i="1"/>
  <c r="P60" i="1" s="1"/>
  <c r="R59" i="1"/>
  <c r="L59" i="1"/>
  <c r="P59" i="1" s="1"/>
  <c r="I59" i="1"/>
  <c r="R58" i="1"/>
  <c r="M58" i="1"/>
  <c r="O58" i="1" s="1"/>
  <c r="J58" i="1"/>
  <c r="L58" i="1" s="1"/>
  <c r="I58" i="1"/>
  <c r="R57" i="1"/>
  <c r="L57" i="1"/>
  <c r="I57" i="1"/>
  <c r="P57" i="1" s="1"/>
  <c r="R56" i="1"/>
  <c r="O56" i="1"/>
  <c r="L56" i="1"/>
  <c r="I56" i="1"/>
  <c r="P56" i="1" s="1"/>
  <c r="R55" i="1"/>
  <c r="L55" i="1"/>
  <c r="I55" i="1"/>
  <c r="P55" i="1" s="1"/>
  <c r="R54" i="1"/>
  <c r="O54" i="1"/>
  <c r="P54" i="1" s="1"/>
  <c r="L54" i="1"/>
  <c r="I54" i="1"/>
  <c r="R53" i="1"/>
  <c r="L53" i="1"/>
  <c r="I53" i="1"/>
  <c r="P53" i="1" s="1"/>
  <c r="R52" i="1"/>
  <c r="L52" i="1"/>
  <c r="I52" i="1"/>
  <c r="P52" i="1" s="1"/>
  <c r="R51" i="1"/>
  <c r="M51" i="1"/>
  <c r="O51" i="1" s="1"/>
  <c r="J51" i="1"/>
  <c r="L51" i="1" s="1"/>
  <c r="I51" i="1"/>
  <c r="R50" i="1"/>
  <c r="L50" i="1"/>
  <c r="I50" i="1"/>
  <c r="P50" i="1" s="1"/>
  <c r="R49" i="1"/>
  <c r="L49" i="1"/>
  <c r="P49" i="1" s="1"/>
  <c r="I49" i="1"/>
  <c r="R48" i="1"/>
  <c r="M48" i="1"/>
  <c r="O48" i="1" s="1"/>
  <c r="J48" i="1"/>
  <c r="L48" i="1" s="1"/>
  <c r="I48" i="1"/>
  <c r="R47" i="1"/>
  <c r="L47" i="1"/>
  <c r="I47" i="1"/>
  <c r="P47" i="1" s="1"/>
  <c r="R46" i="1"/>
  <c r="O46" i="1"/>
  <c r="L46" i="1"/>
  <c r="I46" i="1"/>
  <c r="P46" i="1" s="1"/>
  <c r="R45" i="1"/>
  <c r="O45" i="1"/>
  <c r="L45" i="1"/>
  <c r="I45" i="1"/>
  <c r="P45" i="1" s="1"/>
  <c r="R44" i="1"/>
  <c r="P44" i="1"/>
  <c r="L44" i="1"/>
  <c r="I44" i="1"/>
  <c r="R43" i="1"/>
  <c r="L43" i="1"/>
  <c r="I43" i="1"/>
  <c r="P43" i="1" s="1"/>
  <c r="R42" i="1"/>
  <c r="M42" i="1"/>
  <c r="O42" i="1" s="1"/>
  <c r="J42" i="1"/>
  <c r="L42" i="1" s="1"/>
  <c r="I42" i="1"/>
  <c r="R41" i="1"/>
  <c r="L41" i="1"/>
  <c r="I41" i="1"/>
  <c r="P41" i="1" s="1"/>
  <c r="R40" i="1"/>
  <c r="L40" i="1"/>
  <c r="I40" i="1"/>
  <c r="P40" i="1" s="1"/>
  <c r="R39" i="1"/>
  <c r="M39" i="1"/>
  <c r="O39" i="1" s="1"/>
  <c r="J39" i="1"/>
  <c r="L39" i="1" s="1"/>
  <c r="I39" i="1"/>
  <c r="R38" i="1"/>
  <c r="L38" i="1"/>
  <c r="I38" i="1"/>
  <c r="P38" i="1" s="1"/>
  <c r="R37" i="1"/>
  <c r="O37" i="1"/>
  <c r="L37" i="1"/>
  <c r="P37" i="1" s="1"/>
  <c r="I37" i="1"/>
  <c r="R36" i="1"/>
  <c r="O36" i="1"/>
  <c r="L36" i="1"/>
  <c r="I36" i="1"/>
  <c r="P36" i="1" s="1"/>
  <c r="R35" i="1"/>
  <c r="O35" i="1"/>
  <c r="L35" i="1"/>
  <c r="I35" i="1"/>
  <c r="P35" i="1" s="1"/>
  <c r="R34" i="1"/>
  <c r="P34" i="1"/>
  <c r="L34" i="1"/>
  <c r="I34" i="1"/>
  <c r="R33" i="1"/>
  <c r="O33" i="1"/>
  <c r="L33" i="1"/>
  <c r="I33" i="1"/>
  <c r="P33" i="1" s="1"/>
  <c r="R32" i="1"/>
  <c r="M32" i="1"/>
  <c r="O32" i="1" s="1"/>
  <c r="J32" i="1"/>
  <c r="L32" i="1" s="1"/>
  <c r="I32" i="1"/>
  <c r="R31" i="1"/>
  <c r="M31" i="1"/>
  <c r="O31" i="1" s="1"/>
  <c r="J31" i="1"/>
  <c r="L31" i="1" s="1"/>
  <c r="I31" i="1"/>
  <c r="R30" i="1"/>
  <c r="P30" i="1"/>
  <c r="L30" i="1"/>
  <c r="I30" i="1"/>
  <c r="R29" i="1"/>
  <c r="L29" i="1"/>
  <c r="I29" i="1"/>
  <c r="P29" i="1" s="1"/>
  <c r="R28" i="1"/>
  <c r="M28" i="1"/>
  <c r="O28" i="1" s="1"/>
  <c r="J28" i="1"/>
  <c r="L28" i="1" s="1"/>
  <c r="I28" i="1"/>
  <c r="R27" i="1"/>
  <c r="L27" i="1"/>
  <c r="I27" i="1"/>
  <c r="P27" i="1" s="1"/>
  <c r="R26" i="1"/>
  <c r="M26" i="1"/>
  <c r="O26" i="1" s="1"/>
  <c r="J26" i="1"/>
  <c r="L26" i="1" s="1"/>
  <c r="I26" i="1"/>
  <c r="R25" i="1"/>
  <c r="M25" i="1"/>
  <c r="O25" i="1" s="1"/>
  <c r="J25" i="1"/>
  <c r="L25" i="1" s="1"/>
  <c r="I25" i="1"/>
  <c r="R24" i="1"/>
  <c r="L24" i="1"/>
  <c r="I24" i="1"/>
  <c r="P24" i="1" s="1"/>
  <c r="R23" i="1"/>
  <c r="P23" i="1"/>
  <c r="L23" i="1"/>
  <c r="I23" i="1"/>
  <c r="R22" i="1"/>
  <c r="L22" i="1"/>
  <c r="I22" i="1"/>
  <c r="P22" i="1" s="1"/>
  <c r="R21" i="1"/>
  <c r="L21" i="1"/>
  <c r="I21" i="1"/>
  <c r="P21" i="1" s="1"/>
  <c r="R20" i="1"/>
  <c r="P20" i="1"/>
  <c r="L20" i="1"/>
  <c r="I20" i="1"/>
  <c r="R19" i="1"/>
  <c r="M19" i="1"/>
  <c r="O19" i="1" s="1"/>
  <c r="J19" i="1"/>
  <c r="L19" i="1" s="1"/>
  <c r="I19" i="1"/>
  <c r="R18" i="1"/>
  <c r="P18" i="1"/>
  <c r="O18" i="1"/>
  <c r="L18" i="1"/>
  <c r="I18" i="1"/>
  <c r="R17" i="1"/>
  <c r="M17" i="1"/>
  <c r="O17" i="1" s="1"/>
  <c r="J17" i="1"/>
  <c r="L17" i="1" s="1"/>
  <c r="I17" i="1"/>
  <c r="R16" i="1"/>
  <c r="M16" i="1"/>
  <c r="O16" i="1" s="1"/>
  <c r="J16" i="1"/>
  <c r="L16" i="1" s="1"/>
  <c r="I16" i="1"/>
  <c r="R15" i="1"/>
  <c r="L15" i="1"/>
  <c r="I15" i="1"/>
  <c r="P15" i="1" s="1"/>
  <c r="R14" i="1"/>
  <c r="O14" i="1"/>
  <c r="P14" i="1" s="1"/>
  <c r="L14" i="1"/>
  <c r="I14" i="1"/>
  <c r="R13" i="1"/>
  <c r="L13" i="1"/>
  <c r="I13" i="1"/>
  <c r="P13" i="1" s="1"/>
  <c r="R12" i="1"/>
  <c r="O12" i="1"/>
  <c r="L12" i="1"/>
  <c r="I12" i="1"/>
  <c r="P12" i="1" s="1"/>
  <c r="R11" i="1"/>
  <c r="P11" i="1"/>
  <c r="L11" i="1"/>
  <c r="I11" i="1"/>
  <c r="R10" i="1"/>
  <c r="O10" i="1"/>
  <c r="L10" i="1"/>
  <c r="I10" i="1"/>
  <c r="P10" i="1" s="1"/>
  <c r="R9" i="1"/>
  <c r="L9" i="1"/>
  <c r="I9" i="1"/>
  <c r="P9" i="1" s="1"/>
  <c r="R8" i="1"/>
  <c r="O8" i="1"/>
  <c r="L8" i="1"/>
  <c r="I8" i="1"/>
  <c r="P8" i="1" s="1"/>
  <c r="R7" i="1"/>
  <c r="L7" i="1"/>
  <c r="I7" i="1"/>
  <c r="P7" i="1" s="1"/>
  <c r="R6" i="1"/>
  <c r="M6" i="1"/>
  <c r="O6" i="1" s="1"/>
  <c r="P6" i="1" s="1"/>
  <c r="J6" i="1"/>
  <c r="R5" i="1"/>
  <c r="I5" i="1"/>
  <c r="P5" i="1" s="1"/>
  <c r="R4" i="1"/>
  <c r="O4" i="1"/>
  <c r="I4" i="1"/>
  <c r="P4" i="1" s="1"/>
  <c r="P25" i="1" l="1"/>
  <c r="P28" i="1"/>
  <c r="P73" i="1"/>
  <c r="P107" i="1"/>
  <c r="P61" i="1"/>
  <c r="P42" i="1"/>
  <c r="P109" i="1"/>
  <c r="P39" i="1"/>
  <c r="P32" i="1"/>
  <c r="P98" i="1"/>
  <c r="P17" i="1"/>
  <c r="P68" i="1"/>
  <c r="P77" i="1"/>
  <c r="P104" i="1"/>
  <c r="P110" i="1"/>
  <c r="P102" i="1"/>
  <c r="P111" i="1"/>
  <c r="P31" i="1"/>
  <c r="P105" i="1"/>
  <c r="P51" i="1"/>
  <c r="P58" i="1"/>
  <c r="P16" i="1"/>
  <c r="P19" i="1"/>
  <c r="P26" i="1"/>
  <c r="P48" i="1"/>
  <c r="P103" i="1"/>
  <c r="P71" i="1"/>
  <c r="P79" i="1"/>
  <c r="P87" i="1"/>
</calcChain>
</file>

<file path=xl/sharedStrings.xml><?xml version="1.0" encoding="utf-8"?>
<sst xmlns="http://schemas.openxmlformats.org/spreadsheetml/2006/main" count="5743" uniqueCount="1450">
  <si>
    <t>（盖章）</t>
  </si>
  <si>
    <t>学院分管学生工作领导签名：</t>
  </si>
  <si>
    <t>学院</t>
  </si>
  <si>
    <t>专业年级</t>
  </si>
  <si>
    <t>专业年
级人数</t>
  </si>
  <si>
    <t>班级</t>
  </si>
  <si>
    <t>学号</t>
  </si>
  <si>
    <t>姓名</t>
  </si>
  <si>
    <t>德育
考评分</t>
  </si>
  <si>
    <t>德育
加减分</t>
  </si>
  <si>
    <t>德育
成绩</t>
  </si>
  <si>
    <t>智育
考试分</t>
  </si>
  <si>
    <t>智育
加减分</t>
  </si>
  <si>
    <t>智育
成绩</t>
  </si>
  <si>
    <t>体育
测评分</t>
  </si>
  <si>
    <t>体育
加减分</t>
  </si>
  <si>
    <t>体育
成绩</t>
  </si>
  <si>
    <t>综合
测评分</t>
  </si>
  <si>
    <t>综合测评排名</t>
  </si>
  <si>
    <t>学习成绩排名</t>
  </si>
  <si>
    <t>是否有不及格</t>
  </si>
  <si>
    <t>奖学金
等级</t>
  </si>
  <si>
    <t>单项
奖学金</t>
  </si>
  <si>
    <t>荣誉称号</t>
  </si>
  <si>
    <t>学生签名</t>
  </si>
  <si>
    <t>集成电路设计与集成系统</t>
    <phoneticPr fontId="2" type="noConversion"/>
  </si>
  <si>
    <t>2330110248</t>
    <phoneticPr fontId="2" type="noConversion"/>
  </si>
  <si>
    <t>曲子研</t>
    <phoneticPr fontId="2" type="noConversion"/>
  </si>
  <si>
    <t>否</t>
    <phoneticPr fontId="2" type="noConversion"/>
  </si>
  <si>
    <t>一等奖学金</t>
    <phoneticPr fontId="1" type="noConversion"/>
  </si>
  <si>
    <t>三好学生标兵</t>
    <phoneticPr fontId="1" type="noConversion"/>
  </si>
  <si>
    <t>杨武溢</t>
    <phoneticPr fontId="2" type="noConversion"/>
  </si>
  <si>
    <t>三好学生</t>
    <phoneticPr fontId="1" type="noConversion"/>
  </si>
  <si>
    <t>2330110292</t>
    <phoneticPr fontId="2" type="noConversion"/>
  </si>
  <si>
    <t>荣蓉</t>
    <phoneticPr fontId="2" type="noConversion"/>
  </si>
  <si>
    <t>优秀学生干部</t>
    <phoneticPr fontId="1" type="noConversion"/>
  </si>
  <si>
    <t>2330110317</t>
    <phoneticPr fontId="2" type="noConversion"/>
  </si>
  <si>
    <t>邱苗苗</t>
    <phoneticPr fontId="2" type="noConversion"/>
  </si>
  <si>
    <t>2330110235</t>
    <phoneticPr fontId="2" type="noConversion"/>
  </si>
  <si>
    <t>李诗雅</t>
    <phoneticPr fontId="2" type="noConversion"/>
  </si>
  <si>
    <t>王奕瑶</t>
    <phoneticPr fontId="2" type="noConversion"/>
  </si>
  <si>
    <t>二等奖学金</t>
    <phoneticPr fontId="1" type="noConversion"/>
  </si>
  <si>
    <t>2333110043</t>
    <phoneticPr fontId="2" type="noConversion"/>
  </si>
  <si>
    <t>周璇</t>
    <phoneticPr fontId="2" type="noConversion"/>
  </si>
  <si>
    <t>2330110319</t>
    <phoneticPr fontId="2" type="noConversion"/>
  </si>
  <si>
    <t>岳诺言</t>
    <phoneticPr fontId="2" type="noConversion"/>
  </si>
  <si>
    <t>2330110239</t>
    <phoneticPr fontId="2" type="noConversion"/>
  </si>
  <si>
    <t>朱静茹</t>
    <phoneticPr fontId="2" type="noConversion"/>
  </si>
  <si>
    <t>胡国际</t>
    <phoneticPr fontId="2" type="noConversion"/>
  </si>
  <si>
    <t>2330110254</t>
    <phoneticPr fontId="2" type="noConversion"/>
  </si>
  <si>
    <t>徐超</t>
    <phoneticPr fontId="2" type="noConversion"/>
  </si>
  <si>
    <t>2330110318</t>
    <phoneticPr fontId="2" type="noConversion"/>
  </si>
  <si>
    <t>吴婷</t>
    <phoneticPr fontId="2" type="noConversion"/>
  </si>
  <si>
    <t>社会工作奖</t>
    <phoneticPr fontId="1" type="noConversion"/>
  </si>
  <si>
    <t>2330110290</t>
    <phoneticPr fontId="2" type="noConversion"/>
  </si>
  <si>
    <t>龚梦琪</t>
    <phoneticPr fontId="2" type="noConversion"/>
  </si>
  <si>
    <t>2330110315</t>
    <phoneticPr fontId="2" type="noConversion"/>
  </si>
  <si>
    <t>张晓东</t>
    <phoneticPr fontId="2" type="noConversion"/>
  </si>
  <si>
    <t>2330110236</t>
    <phoneticPr fontId="2" type="noConversion"/>
  </si>
  <si>
    <t>钱雯婕</t>
    <phoneticPr fontId="2" type="noConversion"/>
  </si>
  <si>
    <t>2330110302</t>
    <phoneticPr fontId="2" type="noConversion"/>
  </si>
  <si>
    <t>刘军</t>
    <phoneticPr fontId="2" type="noConversion"/>
  </si>
  <si>
    <t>李奕琨</t>
    <phoneticPr fontId="2" type="noConversion"/>
  </si>
  <si>
    <t>邓蒨蒨</t>
    <phoneticPr fontId="2" type="noConversion"/>
  </si>
  <si>
    <t>三等奖学金</t>
    <phoneticPr fontId="1" type="noConversion"/>
  </si>
  <si>
    <t>钱美琪</t>
    <phoneticPr fontId="2" type="noConversion"/>
  </si>
  <si>
    <t>王子超</t>
    <phoneticPr fontId="2" type="noConversion"/>
  </si>
  <si>
    <t>汪涵</t>
    <phoneticPr fontId="2" type="noConversion"/>
  </si>
  <si>
    <t>2330110289</t>
    <phoneticPr fontId="2" type="noConversion"/>
  </si>
  <si>
    <t>付妍雪</t>
    <phoneticPr fontId="2" type="noConversion"/>
  </si>
  <si>
    <t>2330110293</t>
    <phoneticPr fontId="2" type="noConversion"/>
  </si>
  <si>
    <t>汪贝贝</t>
    <phoneticPr fontId="2" type="noConversion"/>
  </si>
  <si>
    <t>2330110340</t>
    <phoneticPr fontId="2" type="noConversion"/>
  </si>
  <si>
    <t>张卫</t>
    <phoneticPr fontId="2" type="noConversion"/>
  </si>
  <si>
    <t>2330110291</t>
    <phoneticPr fontId="2" type="noConversion"/>
  </si>
  <si>
    <t>刘雁昕</t>
    <phoneticPr fontId="2" type="noConversion"/>
  </si>
  <si>
    <t>2330110323</t>
    <phoneticPr fontId="2" type="noConversion"/>
  </si>
  <si>
    <t>后琪琪</t>
    <phoneticPr fontId="2" type="noConversion"/>
  </si>
  <si>
    <t>1.2</t>
    <phoneticPr fontId="2" type="noConversion"/>
  </si>
  <si>
    <t>2233110373</t>
    <phoneticPr fontId="2" type="noConversion"/>
  </si>
  <si>
    <t>王培志</t>
    <phoneticPr fontId="2" type="noConversion"/>
  </si>
  <si>
    <t>2310110347</t>
    <phoneticPr fontId="2" type="noConversion"/>
  </si>
  <si>
    <t>徐子睿</t>
    <phoneticPr fontId="2" type="noConversion"/>
  </si>
  <si>
    <t>2330110309</t>
    <phoneticPr fontId="2" type="noConversion"/>
  </si>
  <si>
    <t>王铮浩</t>
    <phoneticPr fontId="2" type="noConversion"/>
  </si>
  <si>
    <t>2330110243</t>
    <phoneticPr fontId="2" type="noConversion"/>
  </si>
  <si>
    <t>黄浩</t>
    <phoneticPr fontId="2" type="noConversion"/>
  </si>
  <si>
    <t>2330110334</t>
    <phoneticPr fontId="2" type="noConversion"/>
  </si>
  <si>
    <t>徐志超</t>
    <phoneticPr fontId="2" type="noConversion"/>
  </si>
  <si>
    <t>2330110237</t>
    <phoneticPr fontId="2" type="noConversion"/>
  </si>
  <si>
    <t>任蕊</t>
    <phoneticPr fontId="2" type="noConversion"/>
  </si>
  <si>
    <t>2330110246</t>
    <phoneticPr fontId="2" type="noConversion"/>
  </si>
  <si>
    <t>李宇翔</t>
    <phoneticPr fontId="2" type="noConversion"/>
  </si>
  <si>
    <t>2330110249</t>
    <phoneticPr fontId="2" type="noConversion"/>
  </si>
  <si>
    <t>宋瑞杰</t>
    <phoneticPr fontId="2" type="noConversion"/>
  </si>
  <si>
    <t>孙源</t>
    <phoneticPr fontId="2" type="noConversion"/>
  </si>
  <si>
    <t>2330110300</t>
    <phoneticPr fontId="2" type="noConversion"/>
  </si>
  <si>
    <t>匡筱曦</t>
    <phoneticPr fontId="2" type="noConversion"/>
  </si>
  <si>
    <t>2330110320</t>
    <phoneticPr fontId="2" type="noConversion"/>
  </si>
  <si>
    <t>张盼盼</t>
    <phoneticPr fontId="2" type="noConversion"/>
  </si>
  <si>
    <t>陶威宇</t>
    <phoneticPr fontId="2" type="noConversion"/>
  </si>
  <si>
    <t>2330110312</t>
    <phoneticPr fontId="2" type="noConversion"/>
  </si>
  <si>
    <t>肖健</t>
    <phoneticPr fontId="2" type="noConversion"/>
  </si>
  <si>
    <t>刘星凯</t>
    <phoneticPr fontId="2" type="noConversion"/>
  </si>
  <si>
    <t>宋雨乐</t>
    <phoneticPr fontId="2" type="noConversion"/>
  </si>
  <si>
    <t>2330110247</t>
    <phoneticPr fontId="2" type="noConversion"/>
  </si>
  <si>
    <t>刘骐恺</t>
    <phoneticPr fontId="2" type="noConversion"/>
  </si>
  <si>
    <t>2330110251</t>
    <phoneticPr fontId="2" type="noConversion"/>
  </si>
  <si>
    <t>王春雷</t>
    <phoneticPr fontId="2" type="noConversion"/>
  </si>
  <si>
    <t>是</t>
    <phoneticPr fontId="2" type="noConversion"/>
  </si>
  <si>
    <t>体测成绩不合格</t>
    <phoneticPr fontId="1" type="noConversion"/>
  </si>
  <si>
    <t>2330110341</t>
    <phoneticPr fontId="2" type="noConversion"/>
  </si>
  <si>
    <t>朱林</t>
    <phoneticPr fontId="2" type="noConversion"/>
  </si>
  <si>
    <t>2330110301</t>
    <phoneticPr fontId="2" type="noConversion"/>
  </si>
  <si>
    <t>李佳诺</t>
    <phoneticPr fontId="2" type="noConversion"/>
  </si>
  <si>
    <t>2330110333</t>
    <phoneticPr fontId="2" type="noConversion"/>
  </si>
  <si>
    <t>王培豪</t>
    <phoneticPr fontId="2" type="noConversion"/>
  </si>
  <si>
    <t>2330110316</t>
    <phoneticPr fontId="2" type="noConversion"/>
  </si>
  <si>
    <t>何格翊睿</t>
    <phoneticPr fontId="2" type="noConversion"/>
  </si>
  <si>
    <t>2233110049</t>
    <phoneticPr fontId="2" type="noConversion"/>
  </si>
  <si>
    <t>任立航</t>
    <phoneticPr fontId="2" type="noConversion"/>
  </si>
  <si>
    <t>2330110326</t>
    <phoneticPr fontId="2" type="noConversion"/>
  </si>
  <si>
    <t>冷璇</t>
    <phoneticPr fontId="2" type="noConversion"/>
  </si>
  <si>
    <t>1.25</t>
    <phoneticPr fontId="2" type="noConversion"/>
  </si>
  <si>
    <t>冯江涛</t>
    <phoneticPr fontId="2" type="noConversion"/>
  </si>
  <si>
    <t>2208110088</t>
    <phoneticPr fontId="2" type="noConversion"/>
  </si>
  <si>
    <t>刘晨辉</t>
    <phoneticPr fontId="2" type="noConversion"/>
  </si>
  <si>
    <t>2310110073</t>
    <phoneticPr fontId="2" type="noConversion"/>
  </si>
  <si>
    <t>陈奕铭</t>
    <phoneticPr fontId="2" type="noConversion"/>
  </si>
  <si>
    <t>2330110258</t>
    <phoneticPr fontId="2" type="noConversion"/>
  </si>
  <si>
    <t>叶贝然</t>
    <phoneticPr fontId="2" type="noConversion"/>
  </si>
  <si>
    <t>朱子旭</t>
    <phoneticPr fontId="2" type="noConversion"/>
  </si>
  <si>
    <t>2333110093</t>
    <phoneticPr fontId="2" type="noConversion"/>
  </si>
  <si>
    <t>唐屹</t>
    <phoneticPr fontId="2" type="noConversion"/>
  </si>
  <si>
    <t>赵乐洋</t>
    <phoneticPr fontId="2" type="noConversion"/>
  </si>
  <si>
    <t>2330110250</t>
    <phoneticPr fontId="2" type="noConversion"/>
  </si>
  <si>
    <t>汤俊杰</t>
    <phoneticPr fontId="2" type="noConversion"/>
  </si>
  <si>
    <t>2330110304</t>
    <phoneticPr fontId="2" type="noConversion"/>
  </si>
  <si>
    <t>孟自远</t>
    <phoneticPr fontId="2" type="noConversion"/>
  </si>
  <si>
    <t>刘宏宇</t>
    <phoneticPr fontId="2" type="noConversion"/>
  </si>
  <si>
    <t>2330110252</t>
    <phoneticPr fontId="2" type="noConversion"/>
  </si>
  <si>
    <t>王硕</t>
    <phoneticPr fontId="2" type="noConversion"/>
  </si>
  <si>
    <t>2330110240</t>
    <phoneticPr fontId="2" type="noConversion"/>
  </si>
  <si>
    <t>陈泉中</t>
    <phoneticPr fontId="2" type="noConversion"/>
  </si>
  <si>
    <t>胡子祥</t>
    <phoneticPr fontId="2" type="noConversion"/>
  </si>
  <si>
    <t>2330110321</t>
    <phoneticPr fontId="2" type="noConversion"/>
  </si>
  <si>
    <t>毕海靖</t>
    <phoneticPr fontId="2" type="noConversion"/>
  </si>
  <si>
    <t>2330110253</t>
    <phoneticPr fontId="2" type="noConversion"/>
  </si>
  <si>
    <t>王涛炜</t>
    <phoneticPr fontId="2" type="noConversion"/>
  </si>
  <si>
    <t>2330110299</t>
    <phoneticPr fontId="2" type="noConversion"/>
  </si>
  <si>
    <t>何苏林</t>
    <phoneticPr fontId="2" type="noConversion"/>
  </si>
  <si>
    <t>2330110338</t>
    <phoneticPr fontId="2" type="noConversion"/>
  </si>
  <si>
    <t>张垲雨</t>
    <phoneticPr fontId="2" type="noConversion"/>
  </si>
  <si>
    <t>2330110244</t>
    <phoneticPr fontId="2" type="noConversion"/>
  </si>
  <si>
    <t>金逸恒</t>
    <phoneticPr fontId="2" type="noConversion"/>
  </si>
  <si>
    <t>2333110171</t>
    <phoneticPr fontId="2" type="noConversion"/>
  </si>
  <si>
    <t>丰敬奇</t>
    <phoneticPr fontId="2" type="noConversion"/>
  </si>
  <si>
    <t>姜烨</t>
    <phoneticPr fontId="2" type="noConversion"/>
  </si>
  <si>
    <t>2330110308</t>
    <phoneticPr fontId="2" type="noConversion"/>
  </si>
  <si>
    <t>汪帅</t>
    <phoneticPr fontId="2" type="noConversion"/>
  </si>
  <si>
    <t>2330110339</t>
    <phoneticPr fontId="2" type="noConversion"/>
  </si>
  <si>
    <t>张瑞</t>
    <phoneticPr fontId="2" type="noConversion"/>
  </si>
  <si>
    <t>2330110256</t>
    <phoneticPr fontId="2" type="noConversion"/>
  </si>
  <si>
    <t>杨加宝</t>
    <phoneticPr fontId="2" type="noConversion"/>
  </si>
  <si>
    <t>唐可凡</t>
    <phoneticPr fontId="2" type="noConversion"/>
  </si>
  <si>
    <t>2330110298</t>
    <phoneticPr fontId="2" type="noConversion"/>
  </si>
  <si>
    <t>杜敏康</t>
    <phoneticPr fontId="2" type="noConversion"/>
  </si>
  <si>
    <t>2330110330</t>
    <phoneticPr fontId="2" type="noConversion"/>
  </si>
  <si>
    <t>卢浩</t>
    <phoneticPr fontId="2" type="noConversion"/>
  </si>
  <si>
    <t>2330110314</t>
    <phoneticPr fontId="2" type="noConversion"/>
  </si>
  <si>
    <t>姚虹宇</t>
    <phoneticPr fontId="2" type="noConversion"/>
  </si>
  <si>
    <t>2330110327</t>
    <phoneticPr fontId="2" type="noConversion"/>
  </si>
  <si>
    <t>刘安贤</t>
    <phoneticPr fontId="2" type="noConversion"/>
  </si>
  <si>
    <t>林子翔</t>
    <phoneticPr fontId="2" type="noConversion"/>
  </si>
  <si>
    <t>2330110331</t>
    <phoneticPr fontId="2" type="noConversion"/>
  </si>
  <si>
    <t>孙思远</t>
    <phoneticPr fontId="2" type="noConversion"/>
  </si>
  <si>
    <t>丁浩轩</t>
    <phoneticPr fontId="2" type="noConversion"/>
  </si>
  <si>
    <t>庄飞龙</t>
    <phoneticPr fontId="2" type="noConversion"/>
  </si>
  <si>
    <t>2330110257</t>
    <phoneticPr fontId="2" type="noConversion"/>
  </si>
  <si>
    <t>杨曜华</t>
    <phoneticPr fontId="2" type="noConversion"/>
  </si>
  <si>
    <t>2330110337</t>
    <phoneticPr fontId="2" type="noConversion"/>
  </si>
  <si>
    <t>张家龙</t>
    <phoneticPr fontId="2" type="noConversion"/>
  </si>
  <si>
    <t>2330110307</t>
    <phoneticPr fontId="2" type="noConversion"/>
  </si>
  <si>
    <t>孙翰</t>
    <phoneticPr fontId="2" type="noConversion"/>
  </si>
  <si>
    <t>崔晓卓</t>
    <phoneticPr fontId="2" type="noConversion"/>
  </si>
  <si>
    <t>2330110260</t>
    <phoneticPr fontId="2" type="noConversion"/>
  </si>
  <si>
    <t>张泽骋</t>
    <phoneticPr fontId="2" type="noConversion"/>
  </si>
  <si>
    <t>2330110335</t>
    <phoneticPr fontId="2" type="noConversion"/>
  </si>
  <si>
    <t>姚冬强</t>
    <phoneticPr fontId="2" type="noConversion"/>
  </si>
  <si>
    <t>2233110348</t>
    <phoneticPr fontId="2" type="noConversion"/>
  </si>
  <si>
    <t>杨乐</t>
    <phoneticPr fontId="2" type="noConversion"/>
  </si>
  <si>
    <t>唐毅</t>
    <phoneticPr fontId="2" type="noConversion"/>
  </si>
  <si>
    <t>张耀玥</t>
    <phoneticPr fontId="2" type="noConversion"/>
  </si>
  <si>
    <t>2333110113</t>
    <phoneticPr fontId="2" type="noConversion"/>
  </si>
  <si>
    <t>衡冠佐</t>
    <phoneticPr fontId="2" type="noConversion"/>
  </si>
  <si>
    <t>2334110526</t>
    <phoneticPr fontId="2" type="noConversion"/>
  </si>
  <si>
    <t>曹闯</t>
    <phoneticPr fontId="2" type="noConversion"/>
  </si>
  <si>
    <t>2330110241</t>
    <phoneticPr fontId="2" type="noConversion"/>
  </si>
  <si>
    <t>陈益民</t>
    <phoneticPr fontId="2" type="noConversion"/>
  </si>
  <si>
    <t>2330110329</t>
    <phoneticPr fontId="2" type="noConversion"/>
  </si>
  <si>
    <t>刘剑奇</t>
    <phoneticPr fontId="2" type="noConversion"/>
  </si>
  <si>
    <t>2330110306</t>
    <phoneticPr fontId="2" type="noConversion"/>
  </si>
  <si>
    <t>邵泽宇</t>
    <phoneticPr fontId="2" type="noConversion"/>
  </si>
  <si>
    <t>2330110325</t>
    <phoneticPr fontId="2" type="noConversion"/>
  </si>
  <si>
    <t>姜来</t>
    <phoneticPr fontId="2" type="noConversion"/>
  </si>
  <si>
    <t>卿国州</t>
    <phoneticPr fontId="2" type="noConversion"/>
  </si>
  <si>
    <t>2330110255</t>
    <phoneticPr fontId="2" type="noConversion"/>
  </si>
  <si>
    <t>徐炯</t>
    <phoneticPr fontId="2" type="noConversion"/>
  </si>
  <si>
    <t>2330110303</t>
    <phoneticPr fontId="2" type="noConversion"/>
  </si>
  <si>
    <t>吕嘉豪</t>
    <phoneticPr fontId="2" type="noConversion"/>
  </si>
  <si>
    <t>2330110294</t>
    <phoneticPr fontId="2" type="noConversion"/>
  </si>
  <si>
    <t>蔡羿</t>
    <phoneticPr fontId="2" type="noConversion"/>
  </si>
  <si>
    <t>2330110295</t>
    <phoneticPr fontId="2" type="noConversion"/>
  </si>
  <si>
    <t>常乐</t>
    <phoneticPr fontId="2" type="noConversion"/>
  </si>
  <si>
    <t>2330110297</t>
    <phoneticPr fontId="2" type="noConversion"/>
  </si>
  <si>
    <t>董家磊</t>
    <phoneticPr fontId="2" type="noConversion"/>
  </si>
  <si>
    <t>2330110261</t>
    <phoneticPr fontId="2" type="noConversion"/>
  </si>
  <si>
    <t>朱军</t>
    <phoneticPr fontId="2" type="noConversion"/>
  </si>
  <si>
    <t>2230110336</t>
    <phoneticPr fontId="2" type="noConversion"/>
  </si>
  <si>
    <t>浦如洋</t>
    <phoneticPr fontId="2" type="noConversion"/>
  </si>
  <si>
    <t>2330110245</t>
    <phoneticPr fontId="2" type="noConversion"/>
  </si>
  <si>
    <t>李光铭</t>
    <phoneticPr fontId="2" type="noConversion"/>
  </si>
  <si>
    <t>2230110349</t>
    <phoneticPr fontId="2" type="noConversion"/>
  </si>
  <si>
    <t>张俊杰</t>
    <phoneticPr fontId="2" type="noConversion"/>
  </si>
  <si>
    <t>2330110313</t>
    <phoneticPr fontId="2" type="noConversion"/>
  </si>
  <si>
    <t>徐子皓</t>
    <phoneticPr fontId="2" type="noConversion"/>
  </si>
  <si>
    <t>2230110322</t>
    <phoneticPr fontId="2" type="noConversion"/>
  </si>
  <si>
    <t>陈家乐</t>
    <phoneticPr fontId="2" type="noConversion"/>
  </si>
  <si>
    <t>朱宇轩</t>
    <phoneticPr fontId="2" type="noConversion"/>
  </si>
  <si>
    <t>电子科学与技术</t>
    <phoneticPr fontId="2" type="noConversion"/>
  </si>
  <si>
    <t>电子科学232</t>
  </si>
  <si>
    <t>优秀学生干部</t>
    <phoneticPr fontId="2" type="noConversion"/>
  </si>
  <si>
    <t>电子科学234</t>
    <phoneticPr fontId="2" type="noConversion"/>
  </si>
  <si>
    <t>2330110089</t>
    <phoneticPr fontId="2" type="noConversion"/>
  </si>
  <si>
    <t>冯心莲</t>
    <phoneticPr fontId="2" type="noConversion"/>
  </si>
  <si>
    <t>三好学生标兵</t>
    <phoneticPr fontId="2" type="noConversion"/>
  </si>
  <si>
    <t>肖子晔</t>
    <phoneticPr fontId="2" type="noConversion"/>
  </si>
  <si>
    <t>林琛皓</t>
    <phoneticPr fontId="2" type="noConversion"/>
  </si>
  <si>
    <t>三好学生</t>
    <phoneticPr fontId="2" type="noConversion"/>
  </si>
  <si>
    <t>2330110090</t>
    <phoneticPr fontId="2" type="noConversion"/>
  </si>
  <si>
    <t>郭依涵</t>
    <phoneticPr fontId="2" type="noConversion"/>
  </si>
  <si>
    <t>电子科学231</t>
    <phoneticPr fontId="2" type="noConversion"/>
  </si>
  <si>
    <t>2330110024</t>
    <phoneticPr fontId="2" type="noConversion"/>
  </si>
  <si>
    <t>郑治文</t>
    <phoneticPr fontId="2" type="noConversion"/>
  </si>
  <si>
    <t>2330110088</t>
    <phoneticPr fontId="2" type="noConversion"/>
  </si>
  <si>
    <t>陈舒婷</t>
    <phoneticPr fontId="2" type="noConversion"/>
  </si>
  <si>
    <t>电子科学233</t>
    <phoneticPr fontId="2" type="noConversion"/>
  </si>
  <si>
    <t>唐娜</t>
    <phoneticPr fontId="2" type="noConversion"/>
  </si>
  <si>
    <t>宋朝</t>
    <phoneticPr fontId="2" type="noConversion"/>
  </si>
  <si>
    <t>杨明</t>
    <phoneticPr fontId="2" type="noConversion"/>
  </si>
  <si>
    <t>社会工作奖</t>
    <phoneticPr fontId="2" type="noConversion"/>
  </si>
  <si>
    <t>2234110303</t>
    <phoneticPr fontId="2" type="noConversion"/>
  </si>
  <si>
    <t>徐良玉</t>
    <phoneticPr fontId="2" type="noConversion"/>
  </si>
  <si>
    <t>2215110122</t>
    <phoneticPr fontId="2" type="noConversion"/>
  </si>
  <si>
    <t>崔晨阳</t>
    <phoneticPr fontId="2" type="noConversion"/>
  </si>
  <si>
    <t>贺然</t>
    <phoneticPr fontId="2" type="noConversion"/>
  </si>
  <si>
    <t>2330110015</t>
    <phoneticPr fontId="2" type="noConversion"/>
  </si>
  <si>
    <t>黄晶</t>
    <phoneticPr fontId="2" type="noConversion"/>
  </si>
  <si>
    <t>李月</t>
    <phoneticPr fontId="2" type="noConversion"/>
  </si>
  <si>
    <t>管嘉鑫</t>
    <phoneticPr fontId="2" type="noConversion"/>
  </si>
  <si>
    <t>徐康</t>
    <phoneticPr fontId="2" type="noConversion"/>
  </si>
  <si>
    <t>耿天睿</t>
    <phoneticPr fontId="2" type="noConversion"/>
  </si>
  <si>
    <t>鲁星宇</t>
    <phoneticPr fontId="2" type="noConversion"/>
  </si>
  <si>
    <t>张婷婷</t>
    <phoneticPr fontId="2" type="noConversion"/>
  </si>
  <si>
    <t>王淼</t>
    <phoneticPr fontId="2" type="noConversion"/>
  </si>
  <si>
    <t>金芷萱</t>
    <phoneticPr fontId="2" type="noConversion"/>
  </si>
  <si>
    <t>谷嘉</t>
    <phoneticPr fontId="2" type="noConversion"/>
  </si>
  <si>
    <t>熊静怡</t>
    <phoneticPr fontId="2" type="noConversion"/>
  </si>
  <si>
    <t>2330110094</t>
    <phoneticPr fontId="2" type="noConversion"/>
  </si>
  <si>
    <t>陈盛</t>
    <phoneticPr fontId="2" type="noConversion"/>
  </si>
  <si>
    <t>2330110093</t>
    <phoneticPr fontId="2" type="noConversion"/>
  </si>
  <si>
    <t>吴培芳</t>
    <phoneticPr fontId="2" type="noConversion"/>
  </si>
  <si>
    <t>2330110003</t>
    <phoneticPr fontId="2" type="noConversion"/>
  </si>
  <si>
    <t>李思熠</t>
    <phoneticPr fontId="2" type="noConversion"/>
  </si>
  <si>
    <t>2330110027</t>
    <phoneticPr fontId="2" type="noConversion"/>
  </si>
  <si>
    <t>周宇轩</t>
    <phoneticPr fontId="2" type="noConversion"/>
  </si>
  <si>
    <t>2330110105</t>
    <phoneticPr fontId="2" type="noConversion"/>
  </si>
  <si>
    <t>祁瑞</t>
    <phoneticPr fontId="2" type="noConversion"/>
  </si>
  <si>
    <t>2215110232</t>
    <phoneticPr fontId="2" type="noConversion"/>
  </si>
  <si>
    <t>刘佳煜</t>
    <phoneticPr fontId="2" type="noConversion"/>
  </si>
  <si>
    <t>2330110092</t>
    <phoneticPr fontId="2" type="noConversion"/>
  </si>
  <si>
    <t>童丽颖</t>
    <phoneticPr fontId="2" type="noConversion"/>
  </si>
  <si>
    <t>2330110022</t>
    <phoneticPr fontId="2" type="noConversion"/>
  </si>
  <si>
    <t>徐涛</t>
    <phoneticPr fontId="2" type="noConversion"/>
  </si>
  <si>
    <t>张恩硕</t>
    <phoneticPr fontId="2" type="noConversion"/>
  </si>
  <si>
    <t>倪铭良</t>
    <phoneticPr fontId="2" type="noConversion"/>
  </si>
  <si>
    <t>2330110106</t>
    <phoneticPr fontId="2" type="noConversion"/>
  </si>
  <si>
    <t>钱进</t>
    <phoneticPr fontId="2" type="noConversion"/>
  </si>
  <si>
    <t>2330110095</t>
    <phoneticPr fontId="2" type="noConversion"/>
  </si>
  <si>
    <t>陈宣霖</t>
    <phoneticPr fontId="2" type="noConversion"/>
  </si>
  <si>
    <t>刘伟浩</t>
    <phoneticPr fontId="2" type="noConversion"/>
  </si>
  <si>
    <t>杜国泽</t>
    <phoneticPr fontId="2" type="noConversion"/>
  </si>
  <si>
    <t>2330110001</t>
    <phoneticPr fontId="2" type="noConversion"/>
  </si>
  <si>
    <t>陈心悦</t>
    <phoneticPr fontId="2" type="noConversion"/>
  </si>
  <si>
    <t>2330110018</t>
    <phoneticPr fontId="2" type="noConversion"/>
  </si>
  <si>
    <t>尚升阳</t>
    <phoneticPr fontId="2" type="noConversion"/>
  </si>
  <si>
    <t>2333110046</t>
    <phoneticPr fontId="2" type="noConversion"/>
  </si>
  <si>
    <t>陈博文</t>
    <phoneticPr fontId="2" type="noConversion"/>
  </si>
  <si>
    <t>刘瑞林</t>
    <phoneticPr fontId="2" type="noConversion"/>
  </si>
  <si>
    <t>2330110002</t>
    <phoneticPr fontId="2" type="noConversion"/>
  </si>
  <si>
    <t>黄慧泽</t>
    <phoneticPr fontId="2" type="noConversion"/>
  </si>
  <si>
    <t>2330110019</t>
    <phoneticPr fontId="2" type="noConversion"/>
  </si>
  <si>
    <t>孙康权</t>
    <phoneticPr fontId="2" type="noConversion"/>
  </si>
  <si>
    <t>2330110107</t>
    <phoneticPr fontId="2" type="noConversion"/>
  </si>
  <si>
    <t>邵启豪</t>
    <phoneticPr fontId="2" type="noConversion"/>
  </si>
  <si>
    <t>杨怀智</t>
    <phoneticPr fontId="2" type="noConversion"/>
  </si>
  <si>
    <t>侯备严</t>
    <phoneticPr fontId="2" type="noConversion"/>
  </si>
  <si>
    <t>居睿</t>
    <phoneticPr fontId="2" type="noConversion"/>
  </si>
  <si>
    <t>2330110102</t>
    <phoneticPr fontId="2" type="noConversion"/>
  </si>
  <si>
    <t>刘俊辉</t>
    <phoneticPr fontId="2" type="noConversion"/>
  </si>
  <si>
    <t>2330110091</t>
    <phoneticPr fontId="2" type="noConversion"/>
  </si>
  <si>
    <t>黄蕊蕊</t>
    <phoneticPr fontId="2" type="noConversion"/>
  </si>
  <si>
    <t>2330110026</t>
    <phoneticPr fontId="2" type="noConversion"/>
  </si>
  <si>
    <t>周帅</t>
    <phoneticPr fontId="2" type="noConversion"/>
  </si>
  <si>
    <t>2330110099</t>
    <phoneticPr fontId="2" type="noConversion"/>
  </si>
  <si>
    <t>黄铭宇</t>
    <phoneticPr fontId="2" type="noConversion"/>
  </si>
  <si>
    <t>2330110021</t>
    <phoneticPr fontId="2" type="noConversion"/>
  </si>
  <si>
    <t>文子轩</t>
    <phoneticPr fontId="2" type="noConversion"/>
  </si>
  <si>
    <t>2330110110</t>
    <phoneticPr fontId="2" type="noConversion"/>
  </si>
  <si>
    <t>王传正</t>
    <phoneticPr fontId="2" type="noConversion"/>
  </si>
  <si>
    <t>2330110028</t>
    <phoneticPr fontId="2" type="noConversion"/>
  </si>
  <si>
    <t>朱笑江</t>
    <phoneticPr fontId="2" type="noConversion"/>
  </si>
  <si>
    <t>朱征宇</t>
    <phoneticPr fontId="2" type="noConversion"/>
  </si>
  <si>
    <t>2230110013</t>
    <phoneticPr fontId="2" type="noConversion"/>
  </si>
  <si>
    <t>胡磊</t>
    <phoneticPr fontId="2" type="noConversion"/>
  </si>
  <si>
    <t>管其越</t>
    <phoneticPr fontId="2" type="noConversion"/>
  </si>
  <si>
    <t>叶启蒙</t>
    <phoneticPr fontId="2" type="noConversion"/>
  </si>
  <si>
    <t>2330110013</t>
    <phoneticPr fontId="2" type="noConversion"/>
  </si>
  <si>
    <t>何雨墨</t>
    <phoneticPr fontId="2" type="noConversion"/>
  </si>
  <si>
    <t>2333110245</t>
    <phoneticPr fontId="2" type="noConversion"/>
  </si>
  <si>
    <t>熊天晟</t>
    <phoneticPr fontId="2" type="noConversion"/>
  </si>
  <si>
    <t>2330110014</t>
    <phoneticPr fontId="2" type="noConversion"/>
  </si>
  <si>
    <t>胡志鑫</t>
    <phoneticPr fontId="2" type="noConversion"/>
  </si>
  <si>
    <t>2330110103</t>
    <phoneticPr fontId="2" type="noConversion"/>
  </si>
  <si>
    <t>刘磊</t>
    <phoneticPr fontId="2" type="noConversion"/>
  </si>
  <si>
    <t>丁诚</t>
    <phoneticPr fontId="2" type="noConversion"/>
  </si>
  <si>
    <t>2330110016</t>
    <phoneticPr fontId="2" type="noConversion"/>
  </si>
  <si>
    <t>李一涵</t>
    <phoneticPr fontId="2" type="noConversion"/>
  </si>
  <si>
    <t>2330110100</t>
    <phoneticPr fontId="2" type="noConversion"/>
  </si>
  <si>
    <t>贾宇轩</t>
    <phoneticPr fontId="2" type="noConversion"/>
  </si>
  <si>
    <t>曹钲宇</t>
    <phoneticPr fontId="2" type="noConversion"/>
  </si>
  <si>
    <t>虞蓓蓓</t>
    <phoneticPr fontId="2" type="noConversion"/>
  </si>
  <si>
    <t>戚鹏飞</t>
    <phoneticPr fontId="2" type="noConversion"/>
  </si>
  <si>
    <t>赵尊铠</t>
    <phoneticPr fontId="2" type="noConversion"/>
  </si>
  <si>
    <t>2330110115</t>
    <phoneticPr fontId="2" type="noConversion"/>
  </si>
  <si>
    <t>张梦阔</t>
    <phoneticPr fontId="2" type="noConversion"/>
  </si>
  <si>
    <t>吴成宇</t>
    <phoneticPr fontId="2" type="noConversion"/>
  </si>
  <si>
    <t>2330110020</t>
    <phoneticPr fontId="2" type="noConversion"/>
  </si>
  <si>
    <t>王宇涵</t>
    <phoneticPr fontId="2" type="noConversion"/>
  </si>
  <si>
    <t>2330110111</t>
    <phoneticPr fontId="2" type="noConversion"/>
  </si>
  <si>
    <t>王子权</t>
    <phoneticPr fontId="2" type="noConversion"/>
  </si>
  <si>
    <t>2330110025</t>
    <phoneticPr fontId="2" type="noConversion"/>
  </si>
  <si>
    <t>周佳成</t>
    <phoneticPr fontId="2" type="noConversion"/>
  </si>
  <si>
    <t>王江林</t>
    <phoneticPr fontId="2" type="noConversion"/>
  </si>
  <si>
    <t>2330110108</t>
    <phoneticPr fontId="2" type="noConversion"/>
  </si>
  <si>
    <t>孙俊杰</t>
    <phoneticPr fontId="2" type="noConversion"/>
  </si>
  <si>
    <t>2330110113</t>
    <phoneticPr fontId="2" type="noConversion"/>
  </si>
  <si>
    <t>徐仁杰</t>
    <phoneticPr fontId="2" type="noConversion"/>
  </si>
  <si>
    <t>2333110184</t>
    <phoneticPr fontId="2" type="noConversion"/>
  </si>
  <si>
    <t>王宇飞</t>
    <phoneticPr fontId="2" type="noConversion"/>
  </si>
  <si>
    <t>徐华宇</t>
    <phoneticPr fontId="2" type="noConversion"/>
  </si>
  <si>
    <t>2330110114</t>
    <phoneticPr fontId="2" type="noConversion"/>
  </si>
  <si>
    <t>俞永亮</t>
    <phoneticPr fontId="2" type="noConversion"/>
  </si>
  <si>
    <t>闵家杰</t>
    <phoneticPr fontId="2" type="noConversion"/>
  </si>
  <si>
    <t>2330110096</t>
    <phoneticPr fontId="2" type="noConversion"/>
  </si>
  <si>
    <t>陈子杰</t>
    <phoneticPr fontId="2" type="noConversion"/>
  </si>
  <si>
    <t>2330110098</t>
    <phoneticPr fontId="2" type="noConversion"/>
  </si>
  <si>
    <t>方希柯</t>
    <phoneticPr fontId="2" type="noConversion"/>
  </si>
  <si>
    <t>2330110112</t>
    <phoneticPr fontId="2" type="noConversion"/>
  </si>
  <si>
    <t>夏晨涛</t>
    <phoneticPr fontId="2" type="noConversion"/>
  </si>
  <si>
    <t>2330110101</t>
    <phoneticPr fontId="2" type="noConversion"/>
  </si>
  <si>
    <t>金浩天</t>
    <phoneticPr fontId="2" type="noConversion"/>
  </si>
  <si>
    <t>电子科学232</t>
    <phoneticPr fontId="2" type="noConversion"/>
  </si>
  <si>
    <t>2330110116</t>
    <phoneticPr fontId="2" type="noConversion"/>
  </si>
  <si>
    <t>周伟业</t>
    <phoneticPr fontId="2" type="noConversion"/>
  </si>
  <si>
    <t>2330110017</t>
    <phoneticPr fontId="2" type="noConversion"/>
  </si>
  <si>
    <t>廖俊源</t>
    <phoneticPr fontId="2" type="noConversion"/>
  </si>
  <si>
    <t>尤昕</t>
    <phoneticPr fontId="2" type="noConversion"/>
  </si>
  <si>
    <t>魏世超</t>
    <phoneticPr fontId="2" type="noConversion"/>
  </si>
  <si>
    <t>2330110104</t>
    <phoneticPr fontId="2" type="noConversion"/>
  </si>
  <si>
    <t>刘雨乐</t>
    <phoneticPr fontId="2" type="noConversion"/>
  </si>
  <si>
    <t>2330110109</t>
    <phoneticPr fontId="2" type="noConversion"/>
  </si>
  <si>
    <t>田闯</t>
    <phoneticPr fontId="2" type="noConversion"/>
  </si>
  <si>
    <t>2130110030</t>
    <phoneticPr fontId="2" type="noConversion"/>
  </si>
  <si>
    <t>庄严</t>
    <phoneticPr fontId="2" type="noConversion"/>
  </si>
  <si>
    <t>2130110106</t>
    <phoneticPr fontId="2" type="noConversion"/>
  </si>
  <si>
    <t>何亚锋</t>
    <phoneticPr fontId="2" type="noConversion"/>
  </si>
  <si>
    <t>附件5：</t>
  </si>
  <si>
    <t xml:space="preserve">学院:微电子学院（集成电路学院）                            </t>
  </si>
  <si>
    <t>专业</t>
  </si>
  <si>
    <t>年级</t>
  </si>
  <si>
    <t>美育
基础分</t>
  </si>
  <si>
    <t>美育
奖惩分</t>
  </si>
  <si>
    <t>美育
成绩</t>
  </si>
  <si>
    <t>劳育
基础分</t>
  </si>
  <si>
    <t>劳育
奖惩分</t>
  </si>
  <si>
    <t>劳育
成绩</t>
  </si>
  <si>
    <t>是否有不及格课程</t>
  </si>
  <si>
    <t>专业年级
总人数</t>
  </si>
  <si>
    <t>微电子学院（集成电路学院）</t>
  </si>
  <si>
    <t>集243</t>
  </si>
  <si>
    <t>范梦妍</t>
  </si>
  <si>
    <t>否</t>
  </si>
  <si>
    <t>一等奖学金</t>
  </si>
  <si>
    <t>三好学生标兵</t>
  </si>
  <si>
    <t>集242</t>
  </si>
  <si>
    <t>邱浚羽</t>
  </si>
  <si>
    <t>优秀学生干部</t>
  </si>
  <si>
    <t>孙邱齐</t>
  </si>
  <si>
    <t>三好学生</t>
  </si>
  <si>
    <t>集244</t>
  </si>
  <si>
    <t>张家敏</t>
  </si>
  <si>
    <t>集241</t>
  </si>
  <si>
    <t>王俊翔</t>
  </si>
  <si>
    <t>是</t>
  </si>
  <si>
    <t>体测成绩不合格</t>
  </si>
  <si>
    <t>研究与创新奖</t>
  </si>
  <si>
    <t>巩雯嘉</t>
  </si>
  <si>
    <t>朱欣钰</t>
  </si>
  <si>
    <t>王磊</t>
  </si>
  <si>
    <t>二等奖学金</t>
  </si>
  <si>
    <t>颜思婷</t>
  </si>
  <si>
    <t>丁广涵</t>
  </si>
  <si>
    <t>严一航</t>
  </si>
  <si>
    <t>张家瑞</t>
  </si>
  <si>
    <t>吴同启</t>
  </si>
  <si>
    <t>丁跃</t>
  </si>
  <si>
    <t>杨星新</t>
  </si>
  <si>
    <t>吴昶磊</t>
  </si>
  <si>
    <t>况佳怡</t>
  </si>
  <si>
    <t>丁雅欣</t>
  </si>
  <si>
    <t>李怡文</t>
  </si>
  <si>
    <t>曹正宇</t>
  </si>
  <si>
    <t>张锦</t>
  </si>
  <si>
    <t>宗剑鸣</t>
  </si>
  <si>
    <t>三等奖学金</t>
  </si>
  <si>
    <t>刘文斌</t>
  </si>
  <si>
    <t>戚成功</t>
  </si>
  <si>
    <t>宋子昂</t>
  </si>
  <si>
    <t>高迎源</t>
  </si>
  <si>
    <t>易妍</t>
  </si>
  <si>
    <t>杜帅</t>
  </si>
  <si>
    <t>郑子健</t>
  </si>
  <si>
    <t>顾芯铱</t>
  </si>
  <si>
    <t>李想</t>
  </si>
  <si>
    <t>苏裕城</t>
  </si>
  <si>
    <t>王献霖</t>
  </si>
  <si>
    <t>田乾康</t>
  </si>
  <si>
    <t>吴鑫泽</t>
  </si>
  <si>
    <t>顾程景</t>
  </si>
  <si>
    <t>施春宇</t>
  </si>
  <si>
    <t>渠彦宁</t>
  </si>
  <si>
    <t>陈浩</t>
  </si>
  <si>
    <t>任宸义</t>
  </si>
  <si>
    <t>倪陈乐</t>
  </si>
  <si>
    <t>张栩闻</t>
  </si>
  <si>
    <t>王佳乐</t>
  </si>
  <si>
    <t>沈威霖</t>
  </si>
  <si>
    <t>刘熠</t>
  </si>
  <si>
    <t>杨仕能</t>
  </si>
  <si>
    <t>丁东</t>
  </si>
  <si>
    <t>张皓宇</t>
  </si>
  <si>
    <t>陶学冉</t>
  </si>
  <si>
    <t>周文喜</t>
  </si>
  <si>
    <t>袁嘉成</t>
  </si>
  <si>
    <t>曹瑞</t>
  </si>
  <si>
    <t>张文嘉</t>
  </si>
  <si>
    <t>张曦瑞</t>
  </si>
  <si>
    <t>马辰奕</t>
  </si>
  <si>
    <t>李俊豪</t>
  </si>
  <si>
    <t>陈王宇</t>
  </si>
  <si>
    <t>张恒毅</t>
  </si>
  <si>
    <t>李帅男</t>
  </si>
  <si>
    <t>李涵宇</t>
  </si>
  <si>
    <t>殷敢优</t>
  </si>
  <si>
    <t>张家铭</t>
  </si>
  <si>
    <t>段宇阳</t>
  </si>
  <si>
    <t>杨佳昊</t>
  </si>
  <si>
    <t>朱远</t>
  </si>
  <si>
    <t>潘际宇</t>
  </si>
  <si>
    <t>叶鸿恺</t>
  </si>
  <si>
    <t>石娜</t>
  </si>
  <si>
    <t>王尧</t>
  </si>
  <si>
    <t>刘奚睿</t>
  </si>
  <si>
    <t>周杰</t>
  </si>
  <si>
    <t>刘元</t>
  </si>
  <si>
    <t>许洁</t>
  </si>
  <si>
    <t>潘春霖</t>
  </si>
  <si>
    <t>朱子晗</t>
  </si>
  <si>
    <t>孟凡宏</t>
  </si>
  <si>
    <t>成安</t>
  </si>
  <si>
    <t>谢张汎</t>
  </si>
  <si>
    <t>袁嘉维</t>
  </si>
  <si>
    <t>徐浩程</t>
  </si>
  <si>
    <t>伍鼎安</t>
  </si>
  <si>
    <t>李皓轩</t>
  </si>
  <si>
    <t>史雨乐</t>
  </si>
  <si>
    <t>罗莹莹</t>
  </si>
  <si>
    <t>冯本懿</t>
  </si>
  <si>
    <t>徐顾超</t>
  </si>
  <si>
    <t>陈钦濠</t>
  </si>
  <si>
    <t>徐子权</t>
  </si>
  <si>
    <t>卞子琦</t>
  </si>
  <si>
    <t>李云海</t>
  </si>
  <si>
    <t>徐宇新</t>
  </si>
  <si>
    <t>陈天柱</t>
  </si>
  <si>
    <t>阚科技</t>
  </si>
  <si>
    <t>黄思瑞</t>
  </si>
  <si>
    <t>杨航</t>
  </si>
  <si>
    <t>陈铭</t>
  </si>
  <si>
    <t>潘尹鹏</t>
  </si>
  <si>
    <t>张景焱</t>
  </si>
  <si>
    <t>陆恩棋</t>
  </si>
  <si>
    <t>范星尧</t>
  </si>
  <si>
    <t>吴奕铭</t>
  </si>
  <si>
    <t>姜浩民</t>
  </si>
  <si>
    <t>徐雨涵</t>
  </si>
  <si>
    <t>管振阳</t>
  </si>
  <si>
    <t>盛博远</t>
  </si>
  <si>
    <t>郭天龙</t>
  </si>
  <si>
    <t>俞俊豪</t>
  </si>
  <si>
    <t>姚亦石</t>
  </si>
  <si>
    <t>高殿杰</t>
  </si>
  <si>
    <t>曹帅</t>
  </si>
  <si>
    <t>江陆昱晗</t>
  </si>
  <si>
    <t>文明朗</t>
  </si>
  <si>
    <t>刘凡</t>
  </si>
  <si>
    <t>刘涵</t>
  </si>
  <si>
    <t>徐汶杰</t>
  </si>
  <si>
    <t>张开炫</t>
  </si>
  <si>
    <t>王涛</t>
  </si>
  <si>
    <t>王丹妮</t>
  </si>
  <si>
    <t>陈进</t>
  </si>
  <si>
    <t>唐羽轩</t>
  </si>
  <si>
    <t>虞梦飞</t>
  </si>
  <si>
    <t>左妍堉</t>
  </si>
  <si>
    <t>何海豹</t>
  </si>
  <si>
    <t>詹志康</t>
  </si>
  <si>
    <t>耿佳乐</t>
  </si>
  <si>
    <t>刘浩</t>
  </si>
  <si>
    <t>纪童童</t>
  </si>
  <si>
    <t>孙乾芮</t>
  </si>
  <si>
    <t>李言宸</t>
  </si>
  <si>
    <t>杜睿祺</t>
  </si>
  <si>
    <t>杨奕</t>
  </si>
  <si>
    <t>郭乃赫</t>
  </si>
  <si>
    <t>高辉</t>
  </si>
  <si>
    <t>吴春贤</t>
  </si>
  <si>
    <t>成玘</t>
  </si>
  <si>
    <t>祝杰铭</t>
  </si>
  <si>
    <t>黄家轩</t>
  </si>
  <si>
    <t>尹跃凯</t>
  </si>
  <si>
    <t>张昊</t>
  </si>
  <si>
    <t>宋明怿</t>
  </si>
  <si>
    <t>蒋家希</t>
  </si>
  <si>
    <t>王子龙</t>
  </si>
  <si>
    <t>王宏盛</t>
  </si>
  <si>
    <t>刘东顺</t>
  </si>
  <si>
    <t>石顾琨</t>
  </si>
  <si>
    <t>填表说明：</t>
  </si>
  <si>
    <t>1.请勿变动表格格式。</t>
  </si>
  <si>
    <t>2.专业、年级、班级、学号、姓名请采用教务信息系统中导出的个人基本信息，勿手工输入，避免产生错误。</t>
  </si>
  <si>
    <t>3.德育成绩、智育成绩、体育成绩为百分制。</t>
  </si>
  <si>
    <t>4.综合测评排名符合优秀学生奖学金评比条件，但因“德育分未达标”、“课程考核不合格”或者“体育成绩不合格”等不符合者请在“奖学金等级”一栏进行标注。</t>
  </si>
  <si>
    <t>5.是否有不及格课程，指的是成绩单中列入综测范围的科目是否有不及格，请填写是或者否。</t>
  </si>
  <si>
    <t>微电子学院（集成电路学院）集成电路设计与集成系统专业2024年级综合测评排名表</t>
    <phoneticPr fontId="1" type="noConversion"/>
  </si>
  <si>
    <t>微电子学院（集成电路学院）电子科学与技术专业2024年级综合测评排名表</t>
  </si>
  <si>
    <t xml:space="preserve">学院: 微电子学院（集成电路学院）                            </t>
  </si>
  <si>
    <t>电子科学与技术</t>
  </si>
  <si>
    <t>电子科学244</t>
  </si>
  <si>
    <t>马欣妍</t>
  </si>
  <si>
    <t>电子科学243</t>
  </si>
  <si>
    <t>徐晴</t>
  </si>
  <si>
    <t>电子科学241</t>
  </si>
  <si>
    <t>唐雨晴</t>
  </si>
  <si>
    <t>徐惊宇</t>
  </si>
  <si>
    <t>王诗雅</t>
  </si>
  <si>
    <t>电子科学242</t>
  </si>
  <si>
    <t>白紫涵</t>
  </si>
  <si>
    <t>刘亚蕊</t>
  </si>
  <si>
    <t>张雪娇</t>
  </si>
  <si>
    <t>沈阳</t>
  </si>
  <si>
    <t>张琪凤</t>
  </si>
  <si>
    <t>白瑞敏</t>
  </si>
  <si>
    <t>司栋淇</t>
  </si>
  <si>
    <t>赵思佳</t>
  </si>
  <si>
    <t>叶圣芸</t>
  </si>
  <si>
    <t>常峻梵</t>
  </si>
  <si>
    <t>何玉娇</t>
  </si>
  <si>
    <t>李兴燕</t>
  </si>
  <si>
    <t>濮荣幸</t>
  </si>
  <si>
    <t>夏梦圆</t>
  </si>
  <si>
    <t>陈品良</t>
  </si>
  <si>
    <t>夏韵涵</t>
  </si>
  <si>
    <t>周杭</t>
  </si>
  <si>
    <t>张曼</t>
  </si>
  <si>
    <t>黄畅</t>
  </si>
  <si>
    <t>赵万鹏</t>
  </si>
  <si>
    <t>邵羿嘉</t>
  </si>
  <si>
    <t>黄陈岚</t>
  </si>
  <si>
    <t>马骁骏</t>
  </si>
  <si>
    <t>孙榕</t>
  </si>
  <si>
    <t>杨程</t>
  </si>
  <si>
    <t>周佳琪</t>
  </si>
  <si>
    <t>王雨泽</t>
  </si>
  <si>
    <t>王瑞鑫</t>
  </si>
  <si>
    <t>孔浩名</t>
  </si>
  <si>
    <t>郭鑫来</t>
  </si>
  <si>
    <t>关盛林</t>
  </si>
  <si>
    <t>李舒婷</t>
  </si>
  <si>
    <t>黄文浩</t>
  </si>
  <si>
    <t>李昂</t>
  </si>
  <si>
    <t>陈力宁</t>
  </si>
  <si>
    <t>金雨乐</t>
  </si>
  <si>
    <t>刘宇轩</t>
  </si>
  <si>
    <t>冷昊文</t>
  </si>
  <si>
    <t>丁鹏程</t>
  </si>
  <si>
    <t>朱绍泽</t>
  </si>
  <si>
    <t>赵权威</t>
  </si>
  <si>
    <t>吴盛林</t>
  </si>
  <si>
    <t>张凯迎</t>
  </si>
  <si>
    <t>张春雨</t>
  </si>
  <si>
    <t>姜瑞</t>
  </si>
  <si>
    <t>尹家俊扬</t>
  </si>
  <si>
    <t>孙闯</t>
  </si>
  <si>
    <t>王晨熙</t>
  </si>
  <si>
    <t>李潘</t>
  </si>
  <si>
    <t>吴德智</t>
  </si>
  <si>
    <t>向奕诚</t>
  </si>
  <si>
    <t>黄明丰亦</t>
  </si>
  <si>
    <t>包诗健</t>
  </si>
  <si>
    <t>李佳</t>
  </si>
  <si>
    <t>朱文杰</t>
  </si>
  <si>
    <t>于昊天</t>
  </si>
  <si>
    <t>马锦城</t>
  </si>
  <si>
    <t>焦亮</t>
  </si>
  <si>
    <t>曾鑫正</t>
  </si>
  <si>
    <t>李键铭</t>
  </si>
  <si>
    <t>卢宇涵</t>
  </si>
  <si>
    <t>宋颜</t>
  </si>
  <si>
    <t>徐子一</t>
  </si>
  <si>
    <t>耿明月</t>
  </si>
  <si>
    <t>陈攀宇</t>
  </si>
  <si>
    <t>董柳茹</t>
  </si>
  <si>
    <t>马国安</t>
  </si>
  <si>
    <t>周志鹏</t>
  </si>
  <si>
    <t>陈康</t>
  </si>
  <si>
    <t>黄子恒</t>
  </si>
  <si>
    <t>熊宇坤</t>
  </si>
  <si>
    <t>张威涛</t>
  </si>
  <si>
    <t>吴胜金</t>
  </si>
  <si>
    <t>曹泽文</t>
  </si>
  <si>
    <t>陈旻曦</t>
  </si>
  <si>
    <t>何梓辉</t>
  </si>
  <si>
    <t>范昶江</t>
  </si>
  <si>
    <t>朱沈峰</t>
  </si>
  <si>
    <t>崔一</t>
  </si>
  <si>
    <t>刘瑞鑫</t>
  </si>
  <si>
    <t>李昊澄</t>
  </si>
  <si>
    <t>谢宸</t>
  </si>
  <si>
    <t>夏宇</t>
  </si>
  <si>
    <t>方嘉鑫</t>
  </si>
  <si>
    <t>单梦杰</t>
  </si>
  <si>
    <t>朱泽宇</t>
  </si>
  <si>
    <t>倪辰相</t>
  </si>
  <si>
    <t>朱爽</t>
  </si>
  <si>
    <t>程国豪</t>
  </si>
  <si>
    <t>张文皞</t>
  </si>
  <si>
    <t>李抒铭</t>
  </si>
  <si>
    <t>李汶骏</t>
  </si>
  <si>
    <t>葛长轩</t>
  </si>
  <si>
    <t>言浩显</t>
  </si>
  <si>
    <t>彭思源</t>
  </si>
  <si>
    <t>薛淳璐</t>
  </si>
  <si>
    <t>陈俊熙</t>
  </si>
  <si>
    <t>顾晋宇</t>
  </si>
  <si>
    <t>王嫚</t>
  </si>
  <si>
    <t>丁旺</t>
  </si>
  <si>
    <t>裴婕</t>
  </si>
  <si>
    <t>房子豪</t>
  </si>
  <si>
    <t>李东霖</t>
  </si>
  <si>
    <t>刘畅</t>
  </si>
  <si>
    <t>张法烜</t>
  </si>
  <si>
    <t>李航锐</t>
  </si>
  <si>
    <t>梁益锦</t>
  </si>
  <si>
    <t>熊子凡</t>
  </si>
  <si>
    <t>洪逍</t>
  </si>
  <si>
    <t>于凯源</t>
  </si>
  <si>
    <t>侯敬成</t>
  </si>
  <si>
    <t>陈玉清</t>
  </si>
  <si>
    <t>彭明睿</t>
  </si>
  <si>
    <t>徐晨昱</t>
  </si>
  <si>
    <t>李嘉庆</t>
  </si>
  <si>
    <t>严成杰</t>
  </si>
  <si>
    <t>李晨宁</t>
  </si>
  <si>
    <t>刘陆玮</t>
  </si>
  <si>
    <t>付朗</t>
  </si>
  <si>
    <t>黄宇浩</t>
  </si>
  <si>
    <t>章嘉乐</t>
  </si>
  <si>
    <t>李启喆</t>
  </si>
  <si>
    <t>韩磊</t>
  </si>
  <si>
    <t>张登玉</t>
  </si>
  <si>
    <t>钱知文</t>
  </si>
  <si>
    <t>朱益凡</t>
  </si>
  <si>
    <t>潘淋</t>
  </si>
  <si>
    <t>刘宏亮</t>
  </si>
  <si>
    <t>张海潮</t>
  </si>
  <si>
    <t>张鸿</t>
  </si>
  <si>
    <t>何飞宏</t>
  </si>
  <si>
    <t>顾晨曦</t>
  </si>
  <si>
    <t>2230110289</t>
  </si>
  <si>
    <t>集253</t>
  </si>
  <si>
    <t>2025</t>
  </si>
  <si>
    <t>集成电路设计与集成系统</t>
  </si>
  <si>
    <t>钱进</t>
  </si>
  <si>
    <t>2537110204</t>
  </si>
  <si>
    <t>集252</t>
  </si>
  <si>
    <t>李航</t>
  </si>
  <si>
    <t>2537110161</t>
  </si>
  <si>
    <t>集251</t>
  </si>
  <si>
    <t>孙睿阳</t>
  </si>
  <si>
    <t>2537110262</t>
  </si>
  <si>
    <t>集254</t>
  </si>
  <si>
    <t>刘书言</t>
  </si>
  <si>
    <t>2537110270</t>
  </si>
  <si>
    <t>集255</t>
  </si>
  <si>
    <t>马健栩</t>
  </si>
  <si>
    <t>2437110221</t>
  </si>
  <si>
    <t>宋羽良</t>
  </si>
  <si>
    <t>2537110222</t>
  </si>
  <si>
    <t>胡新瑞</t>
  </si>
  <si>
    <t>2537110267</t>
  </si>
  <si>
    <t>孟上然</t>
  </si>
  <si>
    <t>2537110235</t>
  </si>
  <si>
    <t>李霁菲</t>
  </si>
  <si>
    <t>2515110049</t>
  </si>
  <si>
    <t>丁全</t>
  </si>
  <si>
    <t>2537110285</t>
  </si>
  <si>
    <t>胡文枝</t>
  </si>
  <si>
    <t>2537110282</t>
  </si>
  <si>
    <t>滕舜</t>
  </si>
  <si>
    <t>2537110265</t>
  </si>
  <si>
    <t>王相元</t>
  </si>
  <si>
    <t>2537110217</t>
  </si>
  <si>
    <t>张浩康</t>
  </si>
  <si>
    <t>2537110260</t>
  </si>
  <si>
    <t>殷梓航</t>
  </si>
  <si>
    <t>2537110189</t>
  </si>
  <si>
    <t>梁睿</t>
  </si>
  <si>
    <t>2537110287</t>
  </si>
  <si>
    <t>马宇涵</t>
  </si>
  <si>
    <t>2521110310</t>
  </si>
  <si>
    <t>姜来</t>
  </si>
  <si>
    <t>2537110227</t>
  </si>
  <si>
    <t>张星宇</t>
  </si>
  <si>
    <t>2521110239</t>
  </si>
  <si>
    <t>刘欣悦</t>
  </si>
  <si>
    <t>2537110214</t>
  </si>
  <si>
    <t>邵煦晨</t>
  </si>
  <si>
    <t>2537110247</t>
  </si>
  <si>
    <t>宋睿</t>
  </si>
  <si>
    <t>2537110236</t>
  </si>
  <si>
    <t>乔俊凯</t>
  </si>
  <si>
    <t>2537110261</t>
  </si>
  <si>
    <t>孟懋杰</t>
  </si>
  <si>
    <t>2537110188</t>
  </si>
  <si>
    <t>张浩宇</t>
  </si>
  <si>
    <t>2537110228</t>
  </si>
  <si>
    <t>武佳文</t>
  </si>
  <si>
    <t>2537110203</t>
  </si>
  <si>
    <t>任奕丞</t>
  </si>
  <si>
    <t>2537110259</t>
  </si>
  <si>
    <t>许秦灵</t>
  </si>
  <si>
    <t>2537110274</t>
  </si>
  <si>
    <t>陈林旭</t>
  </si>
  <si>
    <t>2537110224</t>
  </si>
  <si>
    <t>毛睿泽</t>
  </si>
  <si>
    <t>2537110198</t>
  </si>
  <si>
    <t>陈欣睿</t>
  </si>
  <si>
    <t>2537110169</t>
  </si>
  <si>
    <t>陈葆勋</t>
  </si>
  <si>
    <t>2537110176</t>
  </si>
  <si>
    <t>王心怡</t>
  </si>
  <si>
    <t>2537110213</t>
  </si>
  <si>
    <t>董一凡</t>
  </si>
  <si>
    <t>2432110344</t>
  </si>
  <si>
    <t>侯君阳</t>
  </si>
  <si>
    <t>2537110256</t>
  </si>
  <si>
    <t>赵凯</t>
  </si>
  <si>
    <t>2537110253</t>
  </si>
  <si>
    <t>丁成就</t>
  </si>
  <si>
    <t>2537110232</t>
  </si>
  <si>
    <t>窦博飞</t>
  </si>
  <si>
    <t>2537110231</t>
  </si>
  <si>
    <t>程丹奕</t>
  </si>
  <si>
    <t>2515110282</t>
  </si>
  <si>
    <t>李志翔</t>
  </si>
  <si>
    <t>2537110226</t>
  </si>
  <si>
    <t>颜淼</t>
  </si>
  <si>
    <t>2537110218</t>
  </si>
  <si>
    <t>郑旭言</t>
  </si>
  <si>
    <t>2537110221</t>
  </si>
  <si>
    <t>冯尤越</t>
  </si>
  <si>
    <t>2537110245</t>
  </si>
  <si>
    <t>马振洋</t>
  </si>
  <si>
    <t>2537110293</t>
  </si>
  <si>
    <t>邵欣宇</t>
  </si>
  <si>
    <t>2537110240</t>
  </si>
  <si>
    <t>李文轩</t>
  </si>
  <si>
    <t>2537110199</t>
  </si>
  <si>
    <t>盛斌</t>
  </si>
  <si>
    <t>2537110160</t>
  </si>
  <si>
    <t>赵生煜</t>
  </si>
  <si>
    <t>2521110238</t>
  </si>
  <si>
    <t>谢镇</t>
  </si>
  <si>
    <t>2537110193</t>
  </si>
  <si>
    <t>陈俊豪</t>
  </si>
  <si>
    <t>2537110219</t>
  </si>
  <si>
    <t>刘博源</t>
  </si>
  <si>
    <t>2537110280</t>
  </si>
  <si>
    <t>卢梦岚</t>
  </si>
  <si>
    <t>2537110182</t>
  </si>
  <si>
    <t>冯润泽</t>
  </si>
  <si>
    <t>2537110220</t>
  </si>
  <si>
    <t>孙佳威</t>
  </si>
  <si>
    <t>2537110202</t>
  </si>
  <si>
    <t>韩凯瑞</t>
  </si>
  <si>
    <t>2408110162</t>
  </si>
  <si>
    <t>段苏航</t>
  </si>
  <si>
    <t>2537110288</t>
  </si>
  <si>
    <t>陈义轩</t>
  </si>
  <si>
    <t>2537110248</t>
  </si>
  <si>
    <t>周意斌</t>
  </si>
  <si>
    <t>2537110249</t>
  </si>
  <si>
    <t>刘腾远</t>
  </si>
  <si>
    <t>2537110289</t>
  </si>
  <si>
    <t>张文涵</t>
  </si>
  <si>
    <t>2408110059</t>
  </si>
  <si>
    <t>杨檳豪</t>
  </si>
  <si>
    <t>2537110266</t>
  </si>
  <si>
    <t>谢杨阳</t>
  </si>
  <si>
    <t>2537110212</t>
  </si>
  <si>
    <t>于琪菲</t>
  </si>
  <si>
    <t>2537110238</t>
  </si>
  <si>
    <t>于洪绅</t>
  </si>
  <si>
    <t>2537110162</t>
  </si>
  <si>
    <t>鲁航</t>
  </si>
  <si>
    <t>2537110294</t>
  </si>
  <si>
    <t>陈家亿</t>
  </si>
  <si>
    <t>2533110264</t>
  </si>
  <si>
    <t>王家乐</t>
  </si>
  <si>
    <t>2537110167</t>
  </si>
  <si>
    <t>祝宇豪</t>
  </si>
  <si>
    <t>2537110190</t>
  </si>
  <si>
    <t>胡尊昊</t>
  </si>
  <si>
    <t>2537110229</t>
  </si>
  <si>
    <t>郁锦鑫</t>
  </si>
  <si>
    <t>2537110276</t>
  </si>
  <si>
    <t>胡逸轩</t>
  </si>
  <si>
    <t>2537110278</t>
  </si>
  <si>
    <t>李东阳</t>
  </si>
  <si>
    <t>2537110230</t>
  </si>
  <si>
    <t>钟如雪</t>
  </si>
  <si>
    <t>2537110244</t>
  </si>
  <si>
    <t>丁轩扬</t>
  </si>
  <si>
    <t>2537110216</t>
  </si>
  <si>
    <t>耿兴睿</t>
  </si>
  <si>
    <t>2537110225</t>
  </si>
  <si>
    <t>徐杨铭</t>
  </si>
  <si>
    <t>2537110180</t>
  </si>
  <si>
    <t>谢天润</t>
  </si>
  <si>
    <t>2537110252</t>
  </si>
  <si>
    <t>孙琪</t>
  </si>
  <si>
    <t>2537110165</t>
  </si>
  <si>
    <t>杨邵贻</t>
  </si>
  <si>
    <t>2537110155</t>
  </si>
  <si>
    <t>谢正航</t>
  </si>
  <si>
    <t>2515110412</t>
  </si>
  <si>
    <t>陈思岩</t>
  </si>
  <si>
    <t>2537110233</t>
  </si>
  <si>
    <t>张斐然</t>
  </si>
  <si>
    <t>2515110158</t>
  </si>
  <si>
    <t>刘于湘</t>
  </si>
  <si>
    <t>2537110209</t>
  </si>
  <si>
    <t>纪留念</t>
  </si>
  <si>
    <t>2537110255</t>
  </si>
  <si>
    <t>周传畅</t>
  </si>
  <si>
    <t>2537110296</t>
  </si>
  <si>
    <t>郑子昂</t>
  </si>
  <si>
    <t>2537110277</t>
  </si>
  <si>
    <t>王俊杰</t>
  </si>
  <si>
    <t>2537110234</t>
  </si>
  <si>
    <t>杨磊</t>
  </si>
  <si>
    <t>2537110164</t>
  </si>
  <si>
    <t>邢栋</t>
  </si>
  <si>
    <t>2415110201</t>
  </si>
  <si>
    <t>张跃中</t>
  </si>
  <si>
    <t>2537110250</t>
  </si>
  <si>
    <t>宋尧</t>
  </si>
  <si>
    <t>2537110295</t>
  </si>
  <si>
    <t>姚博文</t>
  </si>
  <si>
    <t>2537110205</t>
  </si>
  <si>
    <t>孙鹤然</t>
  </si>
  <si>
    <t>2537110275</t>
  </si>
  <si>
    <t>李仁龙</t>
  </si>
  <si>
    <t>2537110223</t>
  </si>
  <si>
    <t>李柏霖</t>
  </si>
  <si>
    <t>2537110195</t>
  </si>
  <si>
    <t>周国栋</t>
  </si>
  <si>
    <t>2537110192</t>
  </si>
  <si>
    <t>张超</t>
  </si>
  <si>
    <t>2537110170</t>
  </si>
  <si>
    <t>周正</t>
  </si>
  <si>
    <t>2537110178</t>
  </si>
  <si>
    <t>赵舒晗</t>
  </si>
  <si>
    <t>2537110292</t>
  </si>
  <si>
    <t>高乐轩</t>
  </si>
  <si>
    <t>2537110173</t>
  </si>
  <si>
    <t>李亚欣</t>
  </si>
  <si>
    <t>2508110155</t>
  </si>
  <si>
    <t>徐诗涵</t>
  </si>
  <si>
    <t>2537110291</t>
  </si>
  <si>
    <t>赵俊杰</t>
  </si>
  <si>
    <t>2537110200</t>
  </si>
  <si>
    <t>曹一鸣</t>
  </si>
  <si>
    <t>2537110281</t>
  </si>
  <si>
    <t>李威</t>
  </si>
  <si>
    <t>2537110157</t>
  </si>
  <si>
    <t>彭玉珠</t>
  </si>
  <si>
    <t>2537110257</t>
  </si>
  <si>
    <t>课程考核不合格</t>
  </si>
  <si>
    <t>周凤杰</t>
  </si>
  <si>
    <t>2417110050</t>
  </si>
  <si>
    <t>曹西瑞</t>
  </si>
  <si>
    <t>2537110174</t>
  </si>
  <si>
    <t>顾成翔</t>
  </si>
  <si>
    <t>2537110254</t>
  </si>
  <si>
    <t>刘一鸣</t>
  </si>
  <si>
    <t>2537110207</t>
  </si>
  <si>
    <t>陈诚</t>
  </si>
  <si>
    <t>2537110201</t>
  </si>
  <si>
    <t>冯含笑</t>
  </si>
  <si>
    <t>2537110269</t>
  </si>
  <si>
    <t>苗欣雨</t>
  </si>
  <si>
    <t>2532110359</t>
  </si>
  <si>
    <t>李丹</t>
  </si>
  <si>
    <t>2537110185</t>
  </si>
  <si>
    <t>刘耀</t>
  </si>
  <si>
    <t>2537110283</t>
  </si>
  <si>
    <t>周嘉奕</t>
  </si>
  <si>
    <t>2537110206</t>
  </si>
  <si>
    <t>张峻铭</t>
  </si>
  <si>
    <t>2537110237</t>
  </si>
  <si>
    <t>邢泽</t>
  </si>
  <si>
    <t>2537110279</t>
  </si>
  <si>
    <t>朱晨宇</t>
  </si>
  <si>
    <t>2537110290</t>
  </si>
  <si>
    <t>社会工作奖</t>
  </si>
  <si>
    <t>徐思语</t>
  </si>
  <si>
    <t>2537110239</t>
  </si>
  <si>
    <t>倪慧琳</t>
  </si>
  <si>
    <t>2537110153</t>
  </si>
  <si>
    <t>张家玮</t>
  </si>
  <si>
    <t>2537110172</t>
  </si>
  <si>
    <t>骆开慧</t>
  </si>
  <si>
    <t>2537110208</t>
  </si>
  <si>
    <t>郑文静</t>
  </si>
  <si>
    <t>2537110241</t>
  </si>
  <si>
    <t>邱杰栋</t>
  </si>
  <si>
    <t>2537110284</t>
  </si>
  <si>
    <t>钟钱畅</t>
  </si>
  <si>
    <t>2537110263</t>
  </si>
  <si>
    <t>王鑫</t>
  </si>
  <si>
    <t>2537110191</t>
  </si>
  <si>
    <t>郭瀚孺</t>
  </si>
  <si>
    <t>2537110273</t>
  </si>
  <si>
    <t>印建树</t>
  </si>
  <si>
    <t>2537110158</t>
  </si>
  <si>
    <t>林熙杰</t>
  </si>
  <si>
    <t>2421110172</t>
  </si>
  <si>
    <t>2537110286</t>
  </si>
  <si>
    <t>管礼贤</t>
  </si>
  <si>
    <t>2537110171</t>
  </si>
  <si>
    <t>冯贤哲</t>
  </si>
  <si>
    <t>2537110297</t>
  </si>
  <si>
    <t>罗凯鸿</t>
  </si>
  <si>
    <t>2537110194</t>
  </si>
  <si>
    <t>郑孝妍</t>
  </si>
  <si>
    <t>2515110102</t>
  </si>
  <si>
    <t>赵蕴梦</t>
  </si>
  <si>
    <t>2537110150</t>
  </si>
  <si>
    <t>吴广飞</t>
  </si>
  <si>
    <t>2537110175</t>
  </si>
  <si>
    <t>袁赛楠</t>
  </si>
  <si>
    <t>2515110321</t>
  </si>
  <si>
    <t>周麒</t>
  </si>
  <si>
    <t>2506110163</t>
  </si>
  <si>
    <t>程金松</t>
  </si>
  <si>
    <t>2537110251</t>
  </si>
  <si>
    <t>杨铭宇</t>
  </si>
  <si>
    <t>2537110168</t>
  </si>
  <si>
    <t>李季柔</t>
  </si>
  <si>
    <t>2515110460</t>
  </si>
  <si>
    <t>周昊天</t>
  </si>
  <si>
    <t>2537110159</t>
  </si>
  <si>
    <t>张超瑞</t>
  </si>
  <si>
    <t>2537110197</t>
  </si>
  <si>
    <t>田广</t>
  </si>
  <si>
    <t>2537110186</t>
  </si>
  <si>
    <t>张妍</t>
  </si>
  <si>
    <t>2537110181</t>
  </si>
  <si>
    <t>石玥</t>
  </si>
  <si>
    <t>2537110183</t>
  </si>
  <si>
    <t>邢雨萱</t>
  </si>
  <si>
    <t>2537110179</t>
  </si>
  <si>
    <t>韦琪</t>
  </si>
  <si>
    <t>2510110154</t>
  </si>
  <si>
    <t>戴澈</t>
  </si>
  <si>
    <t>2532110334</t>
  </si>
  <si>
    <t>张睿琪</t>
  </si>
  <si>
    <t>2537110242</t>
  </si>
  <si>
    <t>徐英杰</t>
  </si>
  <si>
    <t>2537110187</t>
  </si>
  <si>
    <t>张宴绮</t>
  </si>
  <si>
    <t>2537110268</t>
  </si>
  <si>
    <t>周旭</t>
  </si>
  <si>
    <t>2537110264</t>
  </si>
  <si>
    <t>闫煜杰</t>
  </si>
  <si>
    <t>2537110215</t>
  </si>
  <si>
    <t>董玉涵</t>
  </si>
  <si>
    <t>2537110184</t>
  </si>
  <si>
    <t>李紫晗</t>
  </si>
  <si>
    <t>2537110154</t>
  </si>
  <si>
    <t>鲜佳怡</t>
  </si>
  <si>
    <t>2537110272</t>
  </si>
  <si>
    <t>李铭扬</t>
  </si>
  <si>
    <t>2537110258</t>
  </si>
  <si>
    <t>谢谨如</t>
  </si>
  <si>
    <t>2537110151</t>
  </si>
  <si>
    <t>崔福顺</t>
  </si>
  <si>
    <t>2537110163</t>
  </si>
  <si>
    <t>万露露</t>
  </si>
  <si>
    <t>2537110210</t>
  </si>
  <si>
    <t>马雨彤</t>
  </si>
  <si>
    <t>2537110211</t>
  </si>
  <si>
    <t>司琪</t>
  </si>
  <si>
    <t>2533110059</t>
  </si>
  <si>
    <t>陈颖欣</t>
  </si>
  <si>
    <t>2415110147</t>
  </si>
  <si>
    <t>曹紫怡</t>
  </si>
  <si>
    <t>2537110271</t>
  </si>
  <si>
    <t>谢思琦</t>
  </si>
  <si>
    <t>2537110243</t>
  </si>
  <si>
    <t>侍靖淞</t>
  </si>
  <si>
    <t>2537110246</t>
  </si>
  <si>
    <t>丁俊琦</t>
  </si>
  <si>
    <t>2537110196</t>
  </si>
  <si>
    <t>周逸仁</t>
  </si>
  <si>
    <t>2537110177</t>
  </si>
  <si>
    <t>于赟祺</t>
  </si>
  <si>
    <t>2537110152</t>
  </si>
  <si>
    <t>袁青涛</t>
  </si>
  <si>
    <t>2437110087</t>
  </si>
  <si>
    <t>电科251</t>
  </si>
  <si>
    <t>杨烜</t>
  </si>
  <si>
    <t>2330110052</t>
  </si>
  <si>
    <t>电科252</t>
  </si>
  <si>
    <t>陈子轩</t>
  </si>
  <si>
    <t>2437110038</t>
  </si>
  <si>
    <t>电科254</t>
  </si>
  <si>
    <t>涂梓奕</t>
  </si>
  <si>
    <t>2537110135</t>
  </si>
  <si>
    <t>电科255</t>
  </si>
  <si>
    <t>马浩翔</t>
  </si>
  <si>
    <t>2537110146</t>
  </si>
  <si>
    <t>赵智源</t>
  </si>
  <si>
    <t>2533110410</t>
  </si>
  <si>
    <t>陈杰</t>
  </si>
  <si>
    <t>2537110017</t>
  </si>
  <si>
    <t>董梦昊</t>
  </si>
  <si>
    <t>2537110052</t>
  </si>
  <si>
    <t>吴康宇</t>
  </si>
  <si>
    <t>2537110102</t>
  </si>
  <si>
    <t>裴润智</t>
  </si>
  <si>
    <t>2537110080</t>
  </si>
  <si>
    <t>电科253</t>
  </si>
  <si>
    <t>冯鑫</t>
  </si>
  <si>
    <t>2537110068</t>
  </si>
  <si>
    <t>严天宇</t>
  </si>
  <si>
    <t>2537110044</t>
  </si>
  <si>
    <t>戴翼</t>
  </si>
  <si>
    <t>2537110145</t>
  </si>
  <si>
    <t>周浙</t>
  </si>
  <si>
    <t>2537110067</t>
  </si>
  <si>
    <t>杨宇浩</t>
  </si>
  <si>
    <t>2537110106</t>
  </si>
  <si>
    <t>张亦弛</t>
  </si>
  <si>
    <t>2537110018</t>
  </si>
  <si>
    <t>王道和</t>
  </si>
  <si>
    <t>2537110078</t>
  </si>
  <si>
    <t>杨皓宇</t>
  </si>
  <si>
    <t>2537110057</t>
  </si>
  <si>
    <t>胡力文</t>
  </si>
  <si>
    <t>2537110147</t>
  </si>
  <si>
    <t>聂浩东</t>
  </si>
  <si>
    <t>2508110128</t>
  </si>
  <si>
    <t>罗传乐</t>
  </si>
  <si>
    <t>2537110105</t>
  </si>
  <si>
    <t>张嘉路</t>
  </si>
  <si>
    <t>2537110077</t>
  </si>
  <si>
    <t>孙涵</t>
  </si>
  <si>
    <t>2537110043</t>
  </si>
  <si>
    <t>时翊宸</t>
  </si>
  <si>
    <t>2537110006</t>
  </si>
  <si>
    <t>宋文杰</t>
  </si>
  <si>
    <t>2537110037</t>
  </si>
  <si>
    <t>罗顾佳</t>
  </si>
  <si>
    <t>2537110062</t>
  </si>
  <si>
    <t>吴廷钰</t>
  </si>
  <si>
    <t>2537110079</t>
  </si>
  <si>
    <t>陈飞扬</t>
  </si>
  <si>
    <t>2537110076</t>
  </si>
  <si>
    <t>陆铭轩</t>
  </si>
  <si>
    <t>2537110138</t>
  </si>
  <si>
    <t>彭志远</t>
  </si>
  <si>
    <t>2537110055</t>
  </si>
  <si>
    <t>陈嘉</t>
  </si>
  <si>
    <t>2537110137</t>
  </si>
  <si>
    <t>陈福临</t>
  </si>
  <si>
    <t>2537110148</t>
  </si>
  <si>
    <t>肖鑫豪</t>
  </si>
  <si>
    <t>何明达</t>
  </si>
  <si>
    <t>2537110058</t>
  </si>
  <si>
    <t>谭志浩</t>
  </si>
  <si>
    <t>2537110054</t>
  </si>
  <si>
    <t>谢帝</t>
  </si>
  <si>
    <t>2537110010</t>
  </si>
  <si>
    <t>吴雨洲</t>
  </si>
  <si>
    <t>2537110103</t>
  </si>
  <si>
    <t>戴博凯</t>
  </si>
  <si>
    <t>2537110133</t>
  </si>
  <si>
    <t>陈芳</t>
  </si>
  <si>
    <t>2537110036</t>
  </si>
  <si>
    <t>盛宇琪</t>
  </si>
  <si>
    <t>2537110092</t>
  </si>
  <si>
    <t>马英为</t>
  </si>
  <si>
    <t>2537110029</t>
  </si>
  <si>
    <t>叶牧野</t>
  </si>
  <si>
    <t>2537110023</t>
  </si>
  <si>
    <t>张贺</t>
  </si>
  <si>
    <t>2537110027</t>
  </si>
  <si>
    <t>杨亮岩</t>
  </si>
  <si>
    <t>2417110158</t>
  </si>
  <si>
    <t>刘津传</t>
  </si>
  <si>
    <t>2537110051</t>
  </si>
  <si>
    <t>王宇洋</t>
  </si>
  <si>
    <t>2537110114</t>
  </si>
  <si>
    <t>吉逊</t>
  </si>
  <si>
    <t>2537110028</t>
  </si>
  <si>
    <t>孙不烦</t>
  </si>
  <si>
    <t>2521110237</t>
  </si>
  <si>
    <t>徐伟航</t>
  </si>
  <si>
    <t>2537110056</t>
  </si>
  <si>
    <t>丁俊晨</t>
  </si>
  <si>
    <t>2537110069</t>
  </si>
  <si>
    <t>万肖睿</t>
  </si>
  <si>
    <t>2537110149</t>
  </si>
  <si>
    <t>谢文浩</t>
  </si>
  <si>
    <t>2537110139</t>
  </si>
  <si>
    <t>张闵凯</t>
  </si>
  <si>
    <t>2537110101</t>
  </si>
  <si>
    <t>毛鑫楠</t>
  </si>
  <si>
    <t>2537110074</t>
  </si>
  <si>
    <t>刘轩宇</t>
  </si>
  <si>
    <t>2537110119</t>
  </si>
  <si>
    <t>张言锦</t>
  </si>
  <si>
    <t>2537110113</t>
  </si>
  <si>
    <t>孙沣栾</t>
  </si>
  <si>
    <t>2537110131</t>
  </si>
  <si>
    <t>胡继勋</t>
  </si>
  <si>
    <t>2537110104</t>
  </si>
  <si>
    <t>吴建贤</t>
  </si>
  <si>
    <t>2537110022</t>
  </si>
  <si>
    <t>刘博文</t>
  </si>
  <si>
    <t>2537110134</t>
  </si>
  <si>
    <t>张睿</t>
  </si>
  <si>
    <t>2537110132</t>
  </si>
  <si>
    <t>刘紫婷</t>
  </si>
  <si>
    <t>2537110005</t>
  </si>
  <si>
    <t>刘釉文</t>
  </si>
  <si>
    <t>2534110016</t>
  </si>
  <si>
    <t>华明岩</t>
  </si>
  <si>
    <t>2537110115</t>
  </si>
  <si>
    <t>温韬</t>
  </si>
  <si>
    <t>2537110081</t>
  </si>
  <si>
    <t>梁锦辉</t>
  </si>
  <si>
    <t>2537110129</t>
  </si>
  <si>
    <t>叶梓豪</t>
  </si>
  <si>
    <t>2537110050</t>
  </si>
  <si>
    <t>李森源</t>
  </si>
  <si>
    <t>2537110021</t>
  </si>
  <si>
    <t>秦译卿</t>
  </si>
  <si>
    <t>2537110124</t>
  </si>
  <si>
    <t>陆俊杰</t>
  </si>
  <si>
    <t>2537110142</t>
  </si>
  <si>
    <t>丁宇扬</t>
  </si>
  <si>
    <t>2537110117</t>
  </si>
  <si>
    <t>陈静雅</t>
  </si>
  <si>
    <t>2537110125</t>
  </si>
  <si>
    <t>许锐哲</t>
  </si>
  <si>
    <t>2537110038</t>
  </si>
  <si>
    <t>常帅</t>
  </si>
  <si>
    <t>杜子慧</t>
  </si>
  <si>
    <t>2537110063</t>
  </si>
  <si>
    <t>梁轲</t>
  </si>
  <si>
    <t>2537110009</t>
  </si>
  <si>
    <t>朱思睿</t>
  </si>
  <si>
    <t>2537110015</t>
  </si>
  <si>
    <t>卢潇</t>
  </si>
  <si>
    <t>2537110140</t>
  </si>
  <si>
    <t>潘奕帆</t>
  </si>
  <si>
    <t>2537110019</t>
  </si>
  <si>
    <t>虞赵月</t>
  </si>
  <si>
    <t>2537110031</t>
  </si>
  <si>
    <t>王俊萍</t>
  </si>
  <si>
    <t>2537110122</t>
  </si>
  <si>
    <t>丁卿航</t>
  </si>
  <si>
    <t>2537110086</t>
  </si>
  <si>
    <t>李亚馨</t>
  </si>
  <si>
    <t>2515110399</t>
  </si>
  <si>
    <t>袁德帅</t>
  </si>
  <si>
    <t>2537110026</t>
  </si>
  <si>
    <t>张辰</t>
  </si>
  <si>
    <t>2537110136</t>
  </si>
  <si>
    <t>徐峥成</t>
  </si>
  <si>
    <t>2537110087</t>
  </si>
  <si>
    <t>黄生昇</t>
  </si>
  <si>
    <t>2537110072</t>
  </si>
  <si>
    <t>林开</t>
  </si>
  <si>
    <t>2537110008</t>
  </si>
  <si>
    <t>刘君鑫</t>
  </si>
  <si>
    <t>2537110099</t>
  </si>
  <si>
    <t>冯晓萱</t>
  </si>
  <si>
    <t>2521110147</t>
  </si>
  <si>
    <t>朱迅一</t>
  </si>
  <si>
    <t>2537110088</t>
  </si>
  <si>
    <t>乔名宇</t>
  </si>
  <si>
    <t>2537110024</t>
  </si>
  <si>
    <t>韩欲阳</t>
  </si>
  <si>
    <t>2537110095</t>
  </si>
  <si>
    <t>王伟鉴</t>
  </si>
  <si>
    <t>2537110084</t>
  </si>
  <si>
    <t>王乐祺</t>
  </si>
  <si>
    <t>2537110070</t>
  </si>
  <si>
    <t>陈亮</t>
  </si>
  <si>
    <t>2537110040</t>
  </si>
  <si>
    <t>窦梓铭</t>
  </si>
  <si>
    <t>2537110128</t>
  </si>
  <si>
    <t>耿明韬</t>
  </si>
  <si>
    <t>2537110025</t>
  </si>
  <si>
    <t>张新智</t>
  </si>
  <si>
    <t>2537110097</t>
  </si>
  <si>
    <t>马战航</t>
  </si>
  <si>
    <t>2515110475</t>
  </si>
  <si>
    <t>奚绍垒</t>
  </si>
  <si>
    <t>2537110082</t>
  </si>
  <si>
    <t>于侍尧</t>
  </si>
  <si>
    <t>2537110111</t>
  </si>
  <si>
    <t>李佳慧</t>
  </si>
  <si>
    <t>2537110066</t>
  </si>
  <si>
    <t>王涵</t>
  </si>
  <si>
    <t>2537110126</t>
  </si>
  <si>
    <t>江佳阳</t>
  </si>
  <si>
    <t>2417110216</t>
  </si>
  <si>
    <t>侯彦丞</t>
  </si>
  <si>
    <t>2537110100</t>
  </si>
  <si>
    <t>施宇航</t>
  </si>
  <si>
    <t>2537110046</t>
  </si>
  <si>
    <t>陆绅豪</t>
  </si>
  <si>
    <t>2537110143</t>
  </si>
  <si>
    <t>孙连胜</t>
  </si>
  <si>
    <t>2537110098</t>
  </si>
  <si>
    <t>高天宇</t>
  </si>
  <si>
    <t>2537110013</t>
  </si>
  <si>
    <t>邢飞航</t>
  </si>
  <si>
    <t>2537110144</t>
  </si>
  <si>
    <t>吴东泽</t>
  </si>
  <si>
    <t>2537110110</t>
  </si>
  <si>
    <t>杨海铭</t>
  </si>
  <si>
    <t>2508110335</t>
  </si>
  <si>
    <t>胡璋杰</t>
  </si>
  <si>
    <t>2537110127</t>
  </si>
  <si>
    <t>薛志阳</t>
  </si>
  <si>
    <t>2537110041</t>
  </si>
  <si>
    <t>马科岚</t>
  </si>
  <si>
    <t>2521110216</t>
  </si>
  <si>
    <t>沈天宇</t>
  </si>
  <si>
    <t>2537110071</t>
  </si>
  <si>
    <t>杨婧仪</t>
  </si>
  <si>
    <t>2515110306</t>
  </si>
  <si>
    <t>张瑾泽</t>
  </si>
  <si>
    <t>2537110045</t>
  </si>
  <si>
    <t>陈熙</t>
  </si>
  <si>
    <t>2537110121</t>
  </si>
  <si>
    <t>倪蒋浩</t>
  </si>
  <si>
    <t>2537110014</t>
  </si>
  <si>
    <t>赵铃</t>
  </si>
  <si>
    <t>2537110002</t>
  </si>
  <si>
    <t>叶科研</t>
  </si>
  <si>
    <t>2537110083</t>
  </si>
  <si>
    <t>陆异童</t>
  </si>
  <si>
    <t>2515110134</t>
  </si>
  <si>
    <t>李王晨阳</t>
  </si>
  <si>
    <t>2537110049</t>
  </si>
  <si>
    <t>殷静茹</t>
  </si>
  <si>
    <t>2537110120</t>
  </si>
  <si>
    <t>王耀</t>
  </si>
  <si>
    <t>2537110042</t>
  </si>
  <si>
    <t>仇沈聪</t>
  </si>
  <si>
    <t>2537110130</t>
  </si>
  <si>
    <t>冯开蝶</t>
  </si>
  <si>
    <t>2537110060</t>
  </si>
  <si>
    <t>文体活动类</t>
  </si>
  <si>
    <t>梅小松</t>
  </si>
  <si>
    <t>2537110107</t>
  </si>
  <si>
    <t>王行</t>
  </si>
  <si>
    <t>2537110109</t>
  </si>
  <si>
    <t>学业进步奖</t>
  </si>
  <si>
    <t>余欣恕</t>
  </si>
  <si>
    <t>2537110007</t>
  </si>
  <si>
    <t>张乔</t>
  </si>
  <si>
    <t>2515110101</t>
  </si>
  <si>
    <t>袁孙辰</t>
  </si>
  <si>
    <t>2537110047</t>
  </si>
  <si>
    <t>陈浩东</t>
  </si>
  <si>
    <t>2537110053</t>
  </si>
  <si>
    <t>陈徐谦</t>
  </si>
  <si>
    <t>2537110093</t>
  </si>
  <si>
    <t>周宇杰</t>
  </si>
  <si>
    <t>2537110089</t>
  </si>
  <si>
    <t>邢钰盈</t>
  </si>
  <si>
    <t>2521110152</t>
  </si>
  <si>
    <t>赵泽</t>
  </si>
  <si>
    <t>2537110108</t>
  </si>
  <si>
    <t>张子木</t>
  </si>
  <si>
    <t>2537110004</t>
  </si>
  <si>
    <t>祁淑冰</t>
  </si>
  <si>
    <t>2537110061</t>
  </si>
  <si>
    <t>胡方昊</t>
  </si>
  <si>
    <t>2537110075</t>
  </si>
  <si>
    <t>韩洲</t>
  </si>
  <si>
    <t>2409110020</t>
  </si>
  <si>
    <t>顾温博</t>
  </si>
  <si>
    <t>2537110048</t>
  </si>
  <si>
    <t>蔡宜辰</t>
  </si>
  <si>
    <t>2537110034</t>
  </si>
  <si>
    <t>肖杨</t>
  </si>
  <si>
    <t>2537110073</t>
  </si>
  <si>
    <t>王勃</t>
  </si>
  <si>
    <t>2537110012</t>
  </si>
  <si>
    <t>吴悠</t>
  </si>
  <si>
    <t>2537110123</t>
  </si>
  <si>
    <t>刘佳丽</t>
  </si>
  <si>
    <t>2515110100</t>
  </si>
  <si>
    <t>倪涵</t>
  </si>
  <si>
    <t>2537110091</t>
  </si>
  <si>
    <t>谢辰潇</t>
  </si>
  <si>
    <t>2537110096</t>
  </si>
  <si>
    <t>熊淋</t>
  </si>
  <si>
    <t>2537110011</t>
  </si>
  <si>
    <t>严浩</t>
  </si>
  <si>
    <t>2537110020</t>
  </si>
  <si>
    <t>邹兰兰</t>
  </si>
  <si>
    <t>2537110030</t>
  </si>
  <si>
    <t>张笑凡</t>
  </si>
  <si>
    <t>2537110001</t>
  </si>
  <si>
    <t>贾淑涵</t>
  </si>
  <si>
    <t>2537110064</t>
  </si>
  <si>
    <t>韩舒语</t>
  </si>
  <si>
    <t>2508110110</t>
  </si>
  <si>
    <t>刘思怡</t>
  </si>
  <si>
    <t>2537110094</t>
  </si>
  <si>
    <t>郑明鑫</t>
  </si>
  <si>
    <t>2431110561</t>
  </si>
  <si>
    <t>何文洁</t>
  </si>
  <si>
    <t>2521110252</t>
  </si>
  <si>
    <t>周曼岭</t>
  </si>
  <si>
    <t>2537110090</t>
  </si>
  <si>
    <t>王荣海</t>
  </si>
  <si>
    <t>2423110135</t>
  </si>
  <si>
    <t>吕瑶嘉</t>
  </si>
  <si>
    <t>2537110032</t>
  </si>
  <si>
    <t>杨雅晴</t>
  </si>
  <si>
    <t>2537110003</t>
  </si>
  <si>
    <t>单杨杰</t>
  </si>
  <si>
    <t>2537110112</t>
  </si>
  <si>
    <t>钱安琪</t>
  </si>
  <si>
    <t>2537110065</t>
  </si>
  <si>
    <t>吴贞</t>
  </si>
  <si>
    <t>2537110035</t>
  </si>
  <si>
    <t>史浩然</t>
  </si>
  <si>
    <t>2537110085</t>
  </si>
  <si>
    <t>刘煜翔</t>
  </si>
  <si>
    <t>2409110023</t>
  </si>
  <si>
    <t>尹一闵</t>
  </si>
  <si>
    <t>2533110283</t>
  </si>
  <si>
    <t>微电子学院（集成电路学院）</t>
    <phoneticPr fontId="1" type="noConversion"/>
  </si>
  <si>
    <t>微电子学院电子科学与技术专业2025年级综合测评排名表</t>
    <phoneticPr fontId="1" type="noConversion"/>
  </si>
  <si>
    <t>微电子学院（集成电路学院）集成电路设计与集成系统专业2025年级综合测评排名表</t>
    <phoneticPr fontId="1" type="noConversion"/>
  </si>
  <si>
    <t xml:space="preserve">      学院：微电子学院（集成电路学院）  盖章：                </t>
    <phoneticPr fontId="1" type="noConversion"/>
  </si>
  <si>
    <t xml:space="preserve">学院:   微电子学院（集成电路学院）  盖章：                       </t>
    <phoneticPr fontId="1" type="noConversion"/>
  </si>
  <si>
    <r>
      <t>集</t>
    </r>
    <r>
      <rPr>
        <sz val="10"/>
        <rFont val="仿宋"/>
        <family val="3"/>
        <charset val="134"/>
      </rPr>
      <t>231</t>
    </r>
    <phoneticPr fontId="2" type="noConversion"/>
  </si>
  <si>
    <r>
      <rPr>
        <sz val="10"/>
        <rFont val="仿宋"/>
        <family val="3"/>
        <charset val="134"/>
      </rPr>
      <t>集232</t>
    </r>
    <phoneticPr fontId="2" type="noConversion"/>
  </si>
  <si>
    <r>
      <rPr>
        <sz val="10"/>
        <rFont val="仿宋"/>
        <family val="3"/>
        <charset val="134"/>
      </rPr>
      <t>集233</t>
    </r>
    <phoneticPr fontId="2" type="noConversion"/>
  </si>
  <si>
    <r>
      <rPr>
        <sz val="10"/>
        <rFont val="仿宋"/>
        <family val="3"/>
        <charset val="134"/>
      </rPr>
      <t>集234</t>
    </r>
    <phoneticPr fontId="2" type="noConversion"/>
  </si>
  <si>
    <t>学院：微电子学院（集成电路学院）</t>
    <phoneticPr fontId="1" type="noConversion"/>
  </si>
  <si>
    <t>盖章：</t>
    <phoneticPr fontId="1" type="noConversion"/>
  </si>
  <si>
    <r>
      <rPr>
        <sz val="11"/>
        <color rgb="FF000000"/>
        <rFont val="仿宋"/>
        <family val="3"/>
        <charset val="134"/>
      </rPr>
      <t>王白羽</t>
    </r>
    <phoneticPr fontId="2" type="noConversion"/>
  </si>
  <si>
    <r>
      <rPr>
        <sz val="11"/>
        <color rgb="FF000000"/>
        <rFont val="仿宋"/>
        <family val="3"/>
        <charset val="134"/>
      </rPr>
      <t>张煜昕</t>
    </r>
    <phoneticPr fontId="2" type="noConversion"/>
  </si>
  <si>
    <r>
      <rPr>
        <sz val="11"/>
        <color rgb="FF000000"/>
        <rFont val="仿宋"/>
        <family val="3"/>
        <charset val="134"/>
      </rPr>
      <t>李俊贤</t>
    </r>
    <phoneticPr fontId="2" type="noConversion"/>
  </si>
  <si>
    <r>
      <rPr>
        <sz val="11"/>
        <color rgb="FF000000"/>
        <rFont val="仿宋"/>
        <family val="3"/>
        <charset val="134"/>
      </rPr>
      <t>李双</t>
    </r>
    <phoneticPr fontId="2" type="noConversion"/>
  </si>
  <si>
    <r>
      <rPr>
        <sz val="11"/>
        <color rgb="FF000000"/>
        <rFont val="仿宋"/>
        <family val="3"/>
        <charset val="134"/>
      </rPr>
      <t>史雅倩</t>
    </r>
    <phoneticPr fontId="2" type="noConversion"/>
  </si>
  <si>
    <r>
      <rPr>
        <sz val="11"/>
        <color rgb="FF000000"/>
        <rFont val="仿宋"/>
        <family val="3"/>
        <charset val="134"/>
      </rPr>
      <t>时硕</t>
    </r>
    <phoneticPr fontId="2" type="noConversion"/>
  </si>
  <si>
    <r>
      <rPr>
        <sz val="11"/>
        <color rgb="FF000000"/>
        <rFont val="仿宋"/>
        <family val="3"/>
        <charset val="134"/>
      </rPr>
      <t>熊皓</t>
    </r>
    <phoneticPr fontId="2" type="noConversion"/>
  </si>
  <si>
    <r>
      <rPr>
        <sz val="11"/>
        <color rgb="FF000000"/>
        <rFont val="仿宋"/>
        <family val="3"/>
        <charset val="134"/>
      </rPr>
      <t>成连心</t>
    </r>
    <phoneticPr fontId="2" type="noConversion"/>
  </si>
  <si>
    <r>
      <rPr>
        <sz val="11"/>
        <color rgb="FF000000"/>
        <rFont val="仿宋"/>
        <family val="3"/>
        <charset val="134"/>
      </rPr>
      <t>张雷</t>
    </r>
    <phoneticPr fontId="2" type="noConversion"/>
  </si>
  <si>
    <r>
      <rPr>
        <sz val="11"/>
        <color rgb="FF000000"/>
        <rFont val="仿宋"/>
        <family val="3"/>
        <charset val="134"/>
      </rPr>
      <t>何云</t>
    </r>
    <phoneticPr fontId="2" type="noConversion"/>
  </si>
  <si>
    <r>
      <rPr>
        <sz val="11"/>
        <color rgb="FF000000"/>
        <rFont val="仿宋"/>
        <family val="3"/>
        <charset val="134"/>
      </rPr>
      <t>周润泽</t>
    </r>
    <phoneticPr fontId="2" type="noConversion"/>
  </si>
  <si>
    <r>
      <rPr>
        <sz val="11"/>
        <color rgb="FF000000"/>
        <rFont val="仿宋"/>
        <family val="3"/>
        <charset val="134"/>
      </rPr>
      <t>戴晔</t>
    </r>
    <phoneticPr fontId="2" type="noConversion"/>
  </si>
  <si>
    <r>
      <rPr>
        <sz val="11"/>
        <color rgb="FF000000"/>
        <rFont val="仿宋"/>
        <family val="3"/>
        <charset val="134"/>
      </rPr>
      <t>孙浩洋</t>
    </r>
    <phoneticPr fontId="2" type="noConversion"/>
  </si>
  <si>
    <r>
      <rPr>
        <sz val="11"/>
        <color rgb="FF000000"/>
        <rFont val="仿宋"/>
        <family val="3"/>
        <charset val="134"/>
      </rPr>
      <t>薛锴乐</t>
    </r>
    <phoneticPr fontId="2" type="noConversion"/>
  </si>
  <si>
    <r>
      <rPr>
        <sz val="11"/>
        <color rgb="FF000000"/>
        <rFont val="仿宋"/>
        <family val="3"/>
        <charset val="134"/>
      </rPr>
      <t>张昱</t>
    </r>
    <phoneticPr fontId="2" type="noConversion"/>
  </si>
  <si>
    <r>
      <rPr>
        <sz val="11"/>
        <color rgb="FF000000"/>
        <rFont val="仿宋"/>
        <family val="3"/>
        <charset val="134"/>
      </rPr>
      <t>朱宇成</t>
    </r>
    <phoneticPr fontId="2" type="noConversion"/>
  </si>
  <si>
    <r>
      <rPr>
        <sz val="11"/>
        <color rgb="FF000000"/>
        <rFont val="仿宋"/>
        <family val="3"/>
        <charset val="134"/>
      </rPr>
      <t>王星驰</t>
    </r>
    <phoneticPr fontId="2" type="noConversion"/>
  </si>
  <si>
    <r>
      <rPr>
        <sz val="11"/>
        <color rgb="FF000000"/>
        <rFont val="仿宋"/>
        <family val="3"/>
        <charset val="134"/>
      </rPr>
      <t>代鹏程</t>
    </r>
    <phoneticPr fontId="2" type="noConversion"/>
  </si>
  <si>
    <r>
      <rPr>
        <sz val="11"/>
        <color rgb="FF000000"/>
        <rFont val="仿宋"/>
        <family val="3"/>
        <charset val="134"/>
      </rPr>
      <t>胡佳宝</t>
    </r>
    <phoneticPr fontId="2" type="noConversion"/>
  </si>
  <si>
    <r>
      <rPr>
        <sz val="11"/>
        <color rgb="FF000000"/>
        <rFont val="仿宋"/>
        <family val="3"/>
        <charset val="134"/>
      </rPr>
      <t>陈慧敏</t>
    </r>
    <phoneticPr fontId="2" type="noConversion"/>
  </si>
  <si>
    <r>
      <rPr>
        <sz val="11"/>
        <color rgb="FF000000"/>
        <rFont val="仿宋"/>
        <family val="3"/>
        <charset val="134"/>
      </rPr>
      <t>倪尉祥</t>
    </r>
    <phoneticPr fontId="2" type="noConversion"/>
  </si>
  <si>
    <r>
      <rPr>
        <sz val="11"/>
        <color rgb="FF000000"/>
        <rFont val="仿宋"/>
        <family val="3"/>
        <charset val="134"/>
      </rPr>
      <t>易振洲</t>
    </r>
    <phoneticPr fontId="2" type="noConversion"/>
  </si>
  <si>
    <r>
      <rPr>
        <sz val="11"/>
        <color rgb="FF000000"/>
        <rFont val="仿宋"/>
        <family val="3"/>
        <charset val="134"/>
      </rPr>
      <t>刘威</t>
    </r>
    <phoneticPr fontId="2" type="noConversion"/>
  </si>
  <si>
    <r>
      <rPr>
        <sz val="11"/>
        <color rgb="FF000000"/>
        <rFont val="仿宋"/>
        <family val="3"/>
        <charset val="134"/>
      </rPr>
      <t>周建伟</t>
    </r>
    <phoneticPr fontId="2" type="noConversion"/>
  </si>
  <si>
    <r>
      <rPr>
        <sz val="11"/>
        <color rgb="FF000000"/>
        <rFont val="仿宋"/>
        <family val="3"/>
        <charset val="134"/>
      </rPr>
      <t>沈佳丽</t>
    </r>
    <phoneticPr fontId="2" type="noConversion"/>
  </si>
  <si>
    <r>
      <rPr>
        <sz val="11"/>
        <color rgb="FF000000"/>
        <rFont val="仿宋"/>
        <family val="3"/>
        <charset val="134"/>
      </rPr>
      <t>魏梦佳</t>
    </r>
    <phoneticPr fontId="2" type="noConversion"/>
  </si>
  <si>
    <r>
      <rPr>
        <sz val="11"/>
        <color rgb="FF000000"/>
        <rFont val="仿宋"/>
        <family val="3"/>
        <charset val="134"/>
      </rPr>
      <t>陈锐</t>
    </r>
    <phoneticPr fontId="2" type="noConversion"/>
  </si>
  <si>
    <t xml:space="preserve">学院: 微电子学院（集成电路学院）                            </t>
    <phoneticPr fontId="1" type="noConversion"/>
  </si>
  <si>
    <t>集成电路设计与集成系统</t>
    <phoneticPr fontId="1" type="noConversion"/>
  </si>
  <si>
    <t>微电子学院（集成电路学院)</t>
    <phoneticPr fontId="2" type="noConversion"/>
  </si>
  <si>
    <t>微电子学院（集成电路学院）集成电路设计与集成系统专业2023年级综合测评排名表</t>
    <phoneticPr fontId="2" type="noConversion"/>
  </si>
  <si>
    <t>微电子学院（集成电路学院）电子科学与技术专业2023年级综合测评排名表</t>
    <phoneticPr fontId="1" type="noConversion"/>
  </si>
  <si>
    <t>填表说明：</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</si>
</sst>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0.00_);\(0.00\)"/>
    <numFmt numFmtId="178" formatCode="0_);[Red]\(0\)"/>
    <numFmt numFmtId="179" formatCode="0_ "/>
    <numFmt numFmtId="180" formatCode="0.00;[Red]0.00"/>
    <numFmt numFmtId="181" formatCode="0;[Red]0"/>
  </numFmts>
  <fonts count="50" x14ac:knownFonts="1">
    <font>
      <sz val="11"/>
      <color theme="1"/>
      <name val="等线"/>
      <family val="2"/>
      <scheme val="minor"/>
    </font>
    <font>
      <sz val="9"/>
      <name val="等线"/>
      <family val="3"/>
      <charset val="134"/>
      <scheme val="minor"/>
    </font>
    <font>
      <sz val="9"/>
      <name val="等线"/>
      <family val="2"/>
      <charset val="134"/>
      <scheme val="minor"/>
    </font>
    <font>
      <sz val="10"/>
      <name val="宋体"/>
      <family val="3"/>
      <charset val="134"/>
    </font>
    <font>
      <sz val="10"/>
      <color rgb="FFFF0000"/>
      <name val="宋体"/>
      <family val="3"/>
      <charset val="134"/>
    </font>
    <font>
      <b/>
      <sz val="12"/>
      <name val="宋体"/>
      <family val="3"/>
      <charset val="134"/>
    </font>
    <font>
      <sz val="12"/>
      <name val="宋体"/>
      <family val="3"/>
      <charset val="134"/>
    </font>
    <font>
      <sz val="12"/>
      <color rgb="FFFF0000"/>
      <name val="宋体"/>
      <family val="3"/>
      <charset val="134"/>
    </font>
    <font>
      <b/>
      <sz val="12"/>
      <name val="黑体"/>
      <family val="3"/>
      <charset val="134"/>
    </font>
    <font>
      <b/>
      <sz val="14"/>
      <color rgb="FFFF0000"/>
      <name val="黑体"/>
      <family val="3"/>
      <charset val="134"/>
    </font>
    <font>
      <b/>
      <sz val="12"/>
      <name val="仿宋"/>
      <family val="3"/>
      <charset val="134"/>
    </font>
    <font>
      <sz val="12"/>
      <name val="仿宋"/>
      <family val="3"/>
      <charset val="134"/>
    </font>
    <font>
      <sz val="12"/>
      <color rgb="FFFF0000"/>
      <name val="仿宋"/>
      <family val="3"/>
      <charset val="134"/>
    </font>
    <font>
      <u/>
      <sz val="12"/>
      <name val="Times New Roman"/>
      <family val="1"/>
    </font>
    <font>
      <sz val="11"/>
      <name val="黑体"/>
      <family val="3"/>
      <charset val="134"/>
    </font>
    <font>
      <b/>
      <sz val="11"/>
      <color rgb="FFFF0000"/>
      <name val="黑体"/>
      <family val="3"/>
      <charset val="134"/>
    </font>
    <font>
      <sz val="9"/>
      <name val="仿宋"/>
      <family val="3"/>
      <charset val="134"/>
    </font>
    <font>
      <sz val="10"/>
      <name val="仿宋"/>
      <family val="3"/>
      <charset val="134"/>
    </font>
    <font>
      <b/>
      <sz val="11"/>
      <name val="仿宋"/>
      <family val="3"/>
      <charset val="134"/>
    </font>
    <font>
      <sz val="11"/>
      <name val="仿宋"/>
      <family val="3"/>
      <charset val="134"/>
    </font>
    <font>
      <sz val="12"/>
      <name val="Times New Roman"/>
      <family val="1"/>
    </font>
    <font>
      <sz val="9"/>
      <color theme="1"/>
      <name val="仿宋"/>
      <family val="3"/>
      <charset val="134"/>
    </font>
    <font>
      <sz val="11"/>
      <color theme="1"/>
      <name val="等线"/>
      <family val="3"/>
      <charset val="134"/>
      <scheme val="minor"/>
    </font>
    <font>
      <sz val="11"/>
      <color rgb="FFFF0000"/>
      <name val="等线"/>
      <family val="3"/>
      <charset val="134"/>
      <scheme val="minor"/>
    </font>
    <font>
      <sz val="11"/>
      <name val="等线"/>
      <family val="3"/>
      <charset val="134"/>
      <scheme val="minor"/>
    </font>
    <font>
      <sz val="6"/>
      <name val="仿宋"/>
      <family val="3"/>
      <charset val="134"/>
    </font>
    <font>
      <sz val="6"/>
      <color theme="1"/>
      <name val="等线"/>
      <family val="3"/>
      <charset val="134"/>
      <scheme val="minor"/>
    </font>
    <font>
      <sz val="6"/>
      <name val="宋体"/>
      <family val="3"/>
      <charset val="134"/>
    </font>
    <font>
      <sz val="6"/>
      <color theme="1"/>
      <name val="仿宋"/>
      <family val="3"/>
      <charset val="134"/>
    </font>
    <font>
      <sz val="6"/>
      <name val="黑体"/>
      <family val="3"/>
      <charset val="134"/>
    </font>
    <font>
      <b/>
      <sz val="6"/>
      <name val="黑体"/>
      <family val="3"/>
      <charset val="134"/>
    </font>
    <font>
      <sz val="6"/>
      <name val="Times New Roman"/>
      <family val="1"/>
    </font>
    <font>
      <b/>
      <sz val="6"/>
      <name val="仿宋"/>
      <family val="3"/>
      <charset val="134"/>
    </font>
    <font>
      <u/>
      <sz val="6"/>
      <name val="Times New Roman"/>
      <family val="1"/>
    </font>
    <font>
      <sz val="6"/>
      <color rgb="FFFF0000"/>
      <name val="仿宋"/>
      <family val="3"/>
      <charset val="134"/>
    </font>
    <font>
      <sz val="6"/>
      <color rgb="FFFF0000"/>
      <name val="宋体"/>
      <family val="3"/>
      <charset val="134"/>
    </font>
    <font>
      <b/>
      <sz val="6"/>
      <name val="宋体"/>
      <family val="3"/>
      <charset val="134"/>
    </font>
    <font>
      <b/>
      <sz val="10"/>
      <name val="仿宋"/>
      <family val="3"/>
      <charset val="134"/>
    </font>
    <font>
      <sz val="10"/>
      <color rgb="FFFF0000"/>
      <name val="仿宋"/>
      <family val="3"/>
      <charset val="134"/>
    </font>
    <font>
      <u/>
      <sz val="10"/>
      <name val="仿宋"/>
      <family val="3"/>
      <charset val="134"/>
    </font>
    <font>
      <b/>
      <sz val="11"/>
      <color rgb="FFFF0000"/>
      <name val="仿宋"/>
      <family val="3"/>
      <charset val="134"/>
    </font>
    <font>
      <sz val="11"/>
      <color theme="1"/>
      <name val="仿宋"/>
      <family val="3"/>
      <charset val="134"/>
    </font>
    <font>
      <sz val="10"/>
      <color theme="1"/>
      <name val="仿宋"/>
      <family val="3"/>
      <charset val="134"/>
    </font>
    <font>
      <b/>
      <sz val="18"/>
      <color rgb="FFFF0000"/>
      <name val="仿宋"/>
      <family val="3"/>
      <charset val="134"/>
    </font>
    <font>
      <b/>
      <sz val="18"/>
      <name val="仿宋"/>
      <family val="3"/>
      <charset val="134"/>
    </font>
    <font>
      <u/>
      <sz val="12"/>
      <name val="仿宋"/>
      <family val="3"/>
      <charset val="134"/>
    </font>
    <font>
      <sz val="11"/>
      <color rgb="FF000000"/>
      <name val="仿宋"/>
      <family val="3"/>
      <charset val="134"/>
    </font>
    <font>
      <b/>
      <sz val="8"/>
      <name val="仿宋"/>
      <family val="3"/>
      <charset val="134"/>
    </font>
    <font>
      <sz val="8"/>
      <name val="仿宋"/>
      <family val="3"/>
      <charset val="134"/>
    </font>
    <font>
      <sz val="8"/>
      <name val="宋体"/>
      <family val="3"/>
      <charset val="13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8"/>
      </top>
      <bottom style="thin">
        <color auto="1"/>
      </bottom>
      <diagonal/>
    </border>
    <border>
      <left/>
      <right style="thin">
        <color indexed="8"/>
      </right>
      <top style="thin">
        <color auto="1"/>
      </top>
      <bottom style="thin">
        <color auto="1"/>
      </bottom>
      <diagonal/>
    </border>
    <border>
      <left/>
      <right/>
      <top/>
      <bottom style="thin">
        <color indexed="8"/>
      </bottom>
      <diagonal/>
    </border>
    <border>
      <left/>
      <right/>
      <top/>
      <bottom style="thin">
        <color auto="1"/>
      </bottom>
      <diagonal/>
    </border>
  </borders>
  <cellStyleXfs count="3">
    <xf numFmtId="0" fontId="0" fillId="0" borderId="0"/>
    <xf numFmtId="0" fontId="6" fillId="0" borderId="0"/>
    <xf numFmtId="0" fontId="22" fillId="0" borderId="0">
      <alignment vertical="center"/>
    </xf>
  </cellStyleXfs>
  <cellXfs count="222">
    <xf numFmtId="0" fontId="0" fillId="0" borderId="0" xfId="0"/>
    <xf numFmtId="0" fontId="3" fillId="0" borderId="0" xfId="0" applyFont="1" applyAlignment="1">
      <alignment horizontal="center" vertical="center"/>
    </xf>
    <xf numFmtId="176" fontId="3" fillId="0" borderId="0" xfId="0" applyNumberFormat="1"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8" fillId="0" borderId="0" xfId="0" applyFont="1" applyAlignment="1">
      <alignment vertical="center"/>
    </xf>
    <xf numFmtId="0" fontId="5" fillId="0" borderId="0" xfId="0" applyFont="1" applyAlignment="1">
      <alignment vertical="center" wrapText="1"/>
    </xf>
    <xf numFmtId="176" fontId="3" fillId="0" borderId="0" xfId="0" applyNumberFormat="1" applyFont="1" applyAlignment="1">
      <alignment horizontal="center" vertical="center" wrapText="1"/>
    </xf>
    <xf numFmtId="0" fontId="3" fillId="0" borderId="0" xfId="0" applyFont="1" applyAlignment="1">
      <alignment horizontal="center" vertical="center" wrapText="1"/>
    </xf>
    <xf numFmtId="179" fontId="3" fillId="0" borderId="0" xfId="0" applyNumberFormat="1" applyFont="1" applyAlignment="1">
      <alignment horizontal="center" vertical="center" wrapText="1"/>
    </xf>
    <xf numFmtId="0" fontId="9" fillId="0" borderId="0" xfId="0" applyFont="1" applyAlignment="1">
      <alignment vertical="center"/>
    </xf>
    <xf numFmtId="179" fontId="9" fillId="0" borderId="0" xfId="0" applyNumberFormat="1" applyFont="1" applyAlignment="1">
      <alignment vertical="center"/>
    </xf>
    <xf numFmtId="0" fontId="4" fillId="0" borderId="0" xfId="0" applyFont="1" applyAlignment="1">
      <alignment horizontal="centerContinuous"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176" fontId="14" fillId="0" borderId="3" xfId="0" applyNumberFormat="1" applyFont="1" applyBorder="1" applyAlignment="1">
      <alignment horizontal="center" vertical="center" wrapText="1"/>
    </xf>
    <xf numFmtId="179" fontId="14" fillId="0" borderId="3"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180" fontId="16" fillId="0" borderId="1" xfId="0" applyNumberFormat="1" applyFont="1" applyBorder="1" applyAlignment="1">
      <alignment horizontal="center" vertical="center" wrapText="1"/>
    </xf>
    <xf numFmtId="180" fontId="16" fillId="0" borderId="1" xfId="0" applyNumberFormat="1" applyFont="1" applyBorder="1" applyAlignment="1">
      <alignment horizontal="center" vertical="center"/>
    </xf>
    <xf numFmtId="179" fontId="16" fillId="0" borderId="1" xfId="0" applyNumberFormat="1" applyFont="1" applyBorder="1" applyAlignment="1">
      <alignment horizontal="center" vertical="center"/>
    </xf>
    <xf numFmtId="0" fontId="16" fillId="0" borderId="5" xfId="0" applyFont="1" applyBorder="1" applyAlignment="1">
      <alignment horizontal="center" vertical="center" wrapText="1"/>
    </xf>
    <xf numFmtId="0" fontId="17" fillId="0" borderId="5"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vertical="center"/>
    </xf>
    <xf numFmtId="179" fontId="19" fillId="0" borderId="0" xfId="0" applyNumberFormat="1" applyFont="1" applyAlignment="1">
      <alignment vertical="center"/>
    </xf>
    <xf numFmtId="0" fontId="19" fillId="0" borderId="0" xfId="0" applyFont="1" applyAlignment="1">
      <alignment horizontal="center" vertical="center"/>
    </xf>
    <xf numFmtId="0" fontId="18" fillId="0" borderId="0" xfId="0" applyFont="1" applyAlignment="1">
      <alignment vertical="center"/>
    </xf>
    <xf numFmtId="0" fontId="17" fillId="0" borderId="0" xfId="0" applyFont="1" applyAlignment="1">
      <alignment horizontal="center" vertical="center"/>
    </xf>
    <xf numFmtId="0" fontId="6" fillId="0" borderId="0" xfId="1"/>
    <xf numFmtId="179" fontId="6" fillId="0" borderId="0" xfId="1" applyNumberFormat="1"/>
    <xf numFmtId="49" fontId="6" fillId="0" borderId="0" xfId="1" applyNumberFormat="1"/>
    <xf numFmtId="181" fontId="6" fillId="0" borderId="0" xfId="1" applyNumberFormat="1"/>
    <xf numFmtId="180" fontId="3" fillId="0" borderId="0" xfId="1" applyNumberFormat="1" applyFont="1" applyAlignment="1">
      <alignment horizontal="center" vertical="center"/>
    </xf>
    <xf numFmtId="17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180" fontId="3" fillId="0" borderId="0" xfId="1" applyNumberFormat="1" applyFont="1" applyAlignment="1">
      <alignment horizontal="center" vertical="center" wrapText="1"/>
    </xf>
    <xf numFmtId="180" fontId="4" fillId="0" borderId="0" xfId="1" applyNumberFormat="1" applyFont="1" applyAlignment="1">
      <alignment horizontal="center" vertical="center"/>
    </xf>
    <xf numFmtId="49" fontId="3" fillId="0" borderId="0" xfId="1" applyNumberFormat="1" applyFont="1" applyAlignment="1">
      <alignment horizontal="center" vertical="center"/>
    </xf>
    <xf numFmtId="181" fontId="3" fillId="0" borderId="0" xfId="1" applyNumberFormat="1" applyFont="1" applyAlignment="1">
      <alignment horizontal="center" vertical="center"/>
    </xf>
    <xf numFmtId="179" fontId="19" fillId="0" borderId="0" xfId="1" applyNumberFormat="1" applyFont="1" applyAlignment="1">
      <alignment vertical="center"/>
    </xf>
    <xf numFmtId="49" fontId="19" fillId="0" borderId="0" xfId="1" applyNumberFormat="1" applyFont="1" applyAlignment="1">
      <alignment vertical="center"/>
    </xf>
    <xf numFmtId="180" fontId="19" fillId="0" borderId="0" xfId="1" applyNumberFormat="1" applyFont="1" applyAlignment="1">
      <alignment vertical="center"/>
    </xf>
    <xf numFmtId="180" fontId="19" fillId="0" borderId="0" xfId="1" applyNumberFormat="1" applyFont="1" applyAlignment="1">
      <alignment horizontal="center" vertical="center"/>
    </xf>
    <xf numFmtId="180" fontId="18" fillId="0" borderId="0" xfId="1" applyNumberFormat="1" applyFont="1" applyAlignment="1">
      <alignment vertical="center"/>
    </xf>
    <xf numFmtId="180" fontId="17" fillId="0" borderId="0" xfId="1" applyNumberFormat="1" applyFont="1" applyAlignment="1">
      <alignment horizontal="center" vertical="center"/>
    </xf>
    <xf numFmtId="181" fontId="3" fillId="0" borderId="0" xfId="1" applyNumberFormat="1" applyFont="1" applyAlignment="1">
      <alignment horizontal="center" vertical="center" wrapText="1"/>
    </xf>
    <xf numFmtId="180" fontId="18" fillId="0" borderId="0" xfId="1" applyNumberFormat="1" applyFont="1" applyAlignment="1">
      <alignment horizontal="center" vertical="center"/>
    </xf>
    <xf numFmtId="180" fontId="16" fillId="0" borderId="6" xfId="1" applyNumberFormat="1" applyFont="1" applyBorder="1" applyAlignment="1">
      <alignment horizontal="center" vertical="center" wrapText="1"/>
    </xf>
    <xf numFmtId="179" fontId="16" fillId="0" borderId="6" xfId="1" applyNumberFormat="1" applyFont="1" applyBorder="1" applyAlignment="1">
      <alignment horizontal="center" vertical="center"/>
    </xf>
    <xf numFmtId="180" fontId="16" fillId="0" borderId="6" xfId="1" applyNumberFormat="1" applyFont="1" applyBorder="1" applyAlignment="1">
      <alignment horizontal="center" vertical="center"/>
    </xf>
    <xf numFmtId="49" fontId="16" fillId="0" borderId="6" xfId="1" applyNumberFormat="1" applyFont="1" applyBorder="1" applyAlignment="1">
      <alignment horizontal="center" vertical="center"/>
    </xf>
    <xf numFmtId="49" fontId="16" fillId="0" borderId="6" xfId="1" applyNumberFormat="1" applyFont="1" applyBorder="1" applyAlignment="1">
      <alignment horizontal="center" vertical="center" wrapText="1"/>
    </xf>
    <xf numFmtId="181" fontId="16" fillId="0" borderId="6" xfId="1" applyNumberFormat="1" applyFont="1" applyBorder="1" applyAlignment="1">
      <alignment horizontal="center" vertical="center" wrapText="1"/>
    </xf>
    <xf numFmtId="180" fontId="21" fillId="0" borderId="6" xfId="1" applyNumberFormat="1" applyFont="1" applyBorder="1" applyAlignment="1">
      <alignment horizontal="center" vertical="center" wrapText="1"/>
    </xf>
    <xf numFmtId="180" fontId="17" fillId="0" borderId="6" xfId="1" applyNumberFormat="1" applyFont="1" applyBorder="1" applyAlignment="1">
      <alignment horizontal="center" vertical="center"/>
    </xf>
    <xf numFmtId="0" fontId="16" fillId="0" borderId="6" xfId="1" applyFont="1" applyBorder="1" applyAlignment="1">
      <alignment horizontal="center" vertical="center" wrapText="1"/>
    </xf>
    <xf numFmtId="180" fontId="21" fillId="0" borderId="6" xfId="1" applyNumberFormat="1" applyFont="1" applyBorder="1" applyAlignment="1">
      <alignment horizontal="center" vertical="center"/>
    </xf>
    <xf numFmtId="180" fontId="14" fillId="0" borderId="6" xfId="1" applyNumberFormat="1" applyFont="1" applyBorder="1" applyAlignment="1">
      <alignment horizontal="center" vertical="center" wrapText="1"/>
    </xf>
    <xf numFmtId="179" fontId="14" fillId="0" borderId="6" xfId="1" applyNumberFormat="1" applyFont="1" applyBorder="1" applyAlignment="1">
      <alignment horizontal="center" vertical="center" wrapText="1"/>
    </xf>
    <xf numFmtId="180" fontId="15" fillId="0" borderId="6" xfId="1" applyNumberFormat="1" applyFont="1" applyBorder="1" applyAlignment="1">
      <alignment horizontal="center" vertical="center" wrapText="1"/>
    </xf>
    <xf numFmtId="49" fontId="14" fillId="0" borderId="6" xfId="1" applyNumberFormat="1" applyFont="1" applyBorder="1" applyAlignment="1">
      <alignment horizontal="center" vertical="center" wrapText="1"/>
    </xf>
    <xf numFmtId="180" fontId="14" fillId="0" borderId="6" xfId="1" applyNumberFormat="1" applyFont="1" applyBorder="1" applyAlignment="1">
      <alignment horizontal="center" vertical="center"/>
    </xf>
    <xf numFmtId="49" fontId="14" fillId="0" borderId="6" xfId="1" applyNumberFormat="1" applyFont="1" applyBorder="1" applyAlignment="1">
      <alignment horizontal="center" vertical="center"/>
    </xf>
    <xf numFmtId="181" fontId="14" fillId="0" borderId="6" xfId="1" applyNumberFormat="1" applyFont="1" applyBorder="1" applyAlignment="1">
      <alignment horizontal="center" vertical="center" wrapText="1"/>
    </xf>
    <xf numFmtId="180" fontId="20" fillId="0" borderId="0" xfId="1" applyNumberFormat="1" applyFont="1" applyAlignment="1">
      <alignment vertical="center"/>
    </xf>
    <xf numFmtId="179" fontId="20" fillId="0" borderId="0" xfId="1" applyNumberFormat="1" applyFont="1" applyAlignment="1">
      <alignment vertical="center"/>
    </xf>
    <xf numFmtId="179" fontId="10" fillId="0" borderId="0" xfId="1" applyNumberFormat="1" applyFont="1" applyAlignment="1">
      <alignment vertical="center"/>
    </xf>
    <xf numFmtId="49" fontId="20" fillId="0" borderId="0" xfId="1" applyNumberFormat="1" applyFont="1" applyAlignment="1">
      <alignment vertical="center"/>
    </xf>
    <xf numFmtId="180" fontId="13" fillId="0" borderId="0" xfId="1" applyNumberFormat="1" applyFont="1" applyAlignment="1">
      <alignment vertical="center"/>
    </xf>
    <xf numFmtId="180" fontId="11" fillId="0" borderId="0" xfId="1" applyNumberFormat="1" applyFont="1" applyAlignment="1">
      <alignment vertical="center"/>
    </xf>
    <xf numFmtId="180" fontId="12" fillId="0" borderId="0" xfId="1" applyNumberFormat="1" applyFont="1" applyAlignment="1">
      <alignment vertical="center"/>
    </xf>
    <xf numFmtId="180" fontId="11" fillId="0" borderId="0" xfId="1" applyNumberFormat="1" applyFont="1" applyAlignment="1">
      <alignment horizontal="center" vertical="center"/>
    </xf>
    <xf numFmtId="49" fontId="11" fillId="0" borderId="0" xfId="1" applyNumberFormat="1" applyFont="1" applyAlignment="1">
      <alignment vertical="center"/>
    </xf>
    <xf numFmtId="181" fontId="10" fillId="0" borderId="0" xfId="1" applyNumberFormat="1" applyFont="1" applyAlignment="1">
      <alignment vertical="center"/>
    </xf>
    <xf numFmtId="180" fontId="10" fillId="0" borderId="0" xfId="1" applyNumberFormat="1" applyFont="1" applyAlignment="1">
      <alignment vertical="center"/>
    </xf>
    <xf numFmtId="180" fontId="5" fillId="0" borderId="0" xfId="1" applyNumberFormat="1" applyFont="1" applyAlignment="1">
      <alignment vertical="center"/>
    </xf>
    <xf numFmtId="181" fontId="5" fillId="0" borderId="0" xfId="1" applyNumberFormat="1" applyFont="1" applyAlignment="1">
      <alignment vertical="center" wrapText="1"/>
    </xf>
    <xf numFmtId="180" fontId="8" fillId="0" borderId="0" xfId="1" applyNumberFormat="1" applyFont="1" applyAlignment="1">
      <alignment vertical="center"/>
    </xf>
    <xf numFmtId="0" fontId="22" fillId="0" borderId="0" xfId="2">
      <alignment vertical="center"/>
    </xf>
    <xf numFmtId="0" fontId="22" fillId="0" borderId="0" xfId="2" applyAlignment="1">
      <alignment horizontal="center" vertical="center"/>
    </xf>
    <xf numFmtId="179" fontId="22" fillId="0" borderId="0" xfId="2" applyNumberFormat="1" applyAlignment="1">
      <alignment horizontal="center" vertical="center"/>
    </xf>
    <xf numFmtId="176" fontId="22" fillId="0" borderId="0" xfId="2" applyNumberFormat="1">
      <alignment vertical="center"/>
    </xf>
    <xf numFmtId="0" fontId="23" fillId="0" borderId="0" xfId="2" applyFont="1">
      <alignment vertical="center"/>
    </xf>
    <xf numFmtId="179" fontId="22" fillId="0" borderId="0" xfId="2" applyNumberFormat="1">
      <alignment vertical="center"/>
    </xf>
    <xf numFmtId="0" fontId="24" fillId="0" borderId="0" xfId="2" applyFont="1">
      <alignment vertical="center"/>
    </xf>
    <xf numFmtId="0" fontId="25" fillId="0" borderId="6" xfId="2" applyFont="1" applyBorder="1" applyAlignment="1">
      <alignment horizontal="center" vertical="center"/>
    </xf>
    <xf numFmtId="0" fontId="25" fillId="0" borderId="6" xfId="2" applyFont="1" applyBorder="1" applyAlignment="1">
      <alignment horizontal="center" vertical="center" wrapText="1"/>
    </xf>
    <xf numFmtId="0" fontId="26" fillId="0" borderId="6" xfId="2" applyFont="1" applyBorder="1" applyAlignment="1">
      <alignment horizontal="center" vertical="center"/>
    </xf>
    <xf numFmtId="0" fontId="27" fillId="0" borderId="6" xfId="2" applyFont="1" applyBorder="1" applyAlignment="1">
      <alignment horizontal="center" vertical="center"/>
    </xf>
    <xf numFmtId="0" fontId="28" fillId="0" borderId="6" xfId="2" applyFont="1" applyBorder="1" applyAlignment="1">
      <alignment horizontal="center" vertical="center"/>
    </xf>
    <xf numFmtId="0" fontId="29" fillId="0" borderId="7" xfId="2" applyFont="1" applyBorder="1" applyAlignment="1">
      <alignment horizontal="center" vertical="center" wrapText="1"/>
    </xf>
    <xf numFmtId="0" fontId="29" fillId="0" borderId="8" xfId="2" applyFont="1" applyBorder="1" applyAlignment="1">
      <alignment horizontal="center" vertical="center" wrapText="1"/>
    </xf>
    <xf numFmtId="176" fontId="29" fillId="0" borderId="8" xfId="2" applyNumberFormat="1" applyFont="1" applyBorder="1" applyAlignment="1">
      <alignment horizontal="center" vertical="center" wrapText="1"/>
    </xf>
    <xf numFmtId="0" fontId="30" fillId="0" borderId="8" xfId="2" applyFont="1" applyBorder="1" applyAlignment="1">
      <alignment horizontal="center" vertical="center" wrapText="1"/>
    </xf>
    <xf numFmtId="179" fontId="29" fillId="0" borderId="8" xfId="2" applyNumberFormat="1" applyFont="1" applyBorder="1" applyAlignment="1">
      <alignment horizontal="center" vertical="center" wrapText="1"/>
    </xf>
    <xf numFmtId="179" fontId="29" fillId="0" borderId="1" xfId="2" applyNumberFormat="1" applyFont="1" applyBorder="1" applyAlignment="1">
      <alignment horizontal="center" vertical="center" wrapText="1"/>
    </xf>
    <xf numFmtId="0" fontId="29" fillId="0" borderId="8" xfId="2" applyFont="1" applyBorder="1" applyAlignment="1">
      <alignment horizontal="center" vertical="center"/>
    </xf>
    <xf numFmtId="0" fontId="31" fillId="0" borderId="0" xfId="2" applyFont="1" applyAlignment="1">
      <alignment horizontal="center" vertical="center"/>
    </xf>
    <xf numFmtId="179" fontId="31" fillId="0" borderId="0" xfId="2" applyNumberFormat="1" applyFont="1" applyAlignment="1">
      <alignment horizontal="center" vertical="center"/>
    </xf>
    <xf numFmtId="0" fontId="35" fillId="0" borderId="0" xfId="2" applyFont="1" applyAlignment="1">
      <alignment horizontal="center" vertical="center"/>
    </xf>
    <xf numFmtId="0" fontId="27" fillId="0" borderId="0" xfId="2" applyFont="1" applyAlignment="1">
      <alignment horizontal="center" vertical="center"/>
    </xf>
    <xf numFmtId="179" fontId="27" fillId="0" borderId="0" xfId="2" applyNumberFormat="1" applyFont="1" applyAlignment="1">
      <alignment horizontal="center" vertical="center" wrapText="1"/>
    </xf>
    <xf numFmtId="176" fontId="27" fillId="0" borderId="0" xfId="2" applyNumberFormat="1" applyFont="1" applyAlignment="1">
      <alignment horizontal="center" vertical="center" wrapText="1"/>
    </xf>
    <xf numFmtId="0" fontId="35" fillId="0" borderId="0" xfId="2" applyFont="1" applyAlignment="1">
      <alignment horizontal="center" vertical="center" wrapText="1"/>
    </xf>
    <xf numFmtId="179" fontId="27" fillId="0" borderId="0" xfId="2" applyNumberFormat="1" applyFont="1" applyAlignment="1">
      <alignment horizontal="center" vertical="center"/>
    </xf>
    <xf numFmtId="176" fontId="27" fillId="0" borderId="0" xfId="2" applyNumberFormat="1" applyFont="1" applyAlignment="1">
      <alignment horizontal="center" vertical="center"/>
    </xf>
    <xf numFmtId="176" fontId="35" fillId="0" borderId="0" xfId="2" applyNumberFormat="1" applyFont="1" applyAlignment="1">
      <alignment horizontal="center" vertical="center" wrapText="1"/>
    </xf>
    <xf numFmtId="0" fontId="27" fillId="0" borderId="0" xfId="2" applyFont="1" applyAlignment="1">
      <alignment horizontal="center" vertical="center" wrapText="1"/>
    </xf>
    <xf numFmtId="0" fontId="3" fillId="0" borderId="0" xfId="1" applyFont="1" applyAlignment="1">
      <alignment horizontal="center" vertical="center"/>
    </xf>
    <xf numFmtId="179" fontId="3" fillId="0" borderId="0" xfId="1" applyNumberFormat="1" applyFont="1" applyAlignment="1">
      <alignment horizontal="center" vertical="center" wrapText="1"/>
    </xf>
    <xf numFmtId="176" fontId="3" fillId="0" borderId="0" xfId="1" applyNumberFormat="1" applyFont="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xf>
    <xf numFmtId="176" fontId="3" fillId="0" borderId="0" xfId="1" applyNumberFormat="1" applyFont="1" applyAlignment="1">
      <alignment horizontal="center" vertical="center"/>
    </xf>
    <xf numFmtId="0" fontId="20" fillId="0" borderId="0" xfId="1" applyFont="1" applyAlignment="1">
      <alignment vertical="center"/>
    </xf>
    <xf numFmtId="0" fontId="4" fillId="0" borderId="0" xfId="1" applyFont="1" applyAlignment="1">
      <alignment horizontal="centerContinuous" vertical="center"/>
    </xf>
    <xf numFmtId="0" fontId="25" fillId="0" borderId="6" xfId="1" applyFont="1" applyBorder="1" applyAlignment="1">
      <alignment horizontal="center" vertical="center"/>
    </xf>
    <xf numFmtId="176" fontId="25" fillId="2" borderId="6" xfId="1" applyNumberFormat="1" applyFont="1" applyFill="1" applyBorder="1" applyAlignment="1">
      <alignment horizontal="center" vertical="center"/>
    </xf>
    <xf numFmtId="179" fontId="25" fillId="0" borderId="6" xfId="1" applyNumberFormat="1" applyFont="1" applyBorder="1" applyAlignment="1">
      <alignment horizontal="center" vertical="center"/>
    </xf>
    <xf numFmtId="176" fontId="25" fillId="0" borderId="6" xfId="1" applyNumberFormat="1" applyFont="1" applyBorder="1" applyAlignment="1">
      <alignment horizontal="center" vertical="center"/>
    </xf>
    <xf numFmtId="0" fontId="7" fillId="0" borderId="0" xfId="1" applyFont="1"/>
    <xf numFmtId="0" fontId="25" fillId="0" borderId="6" xfId="1" applyFont="1" applyBorder="1" applyAlignment="1">
      <alignment horizontal="center" vertical="center" wrapText="1"/>
    </xf>
    <xf numFmtId="0" fontId="25" fillId="0" borderId="9" xfId="1" applyFont="1" applyBorder="1" applyAlignment="1">
      <alignment horizontal="center" vertical="center"/>
    </xf>
    <xf numFmtId="0" fontId="25" fillId="0" borderId="8" xfId="1" applyFont="1" applyBorder="1" applyAlignment="1">
      <alignment horizontal="center" vertical="center" wrapText="1"/>
    </xf>
    <xf numFmtId="0" fontId="25" fillId="0" borderId="7" xfId="1" applyFont="1" applyBorder="1" applyAlignment="1">
      <alignment horizontal="center" vertical="center"/>
    </xf>
    <xf numFmtId="179" fontId="25" fillId="2" borderId="8" xfId="1" applyNumberFormat="1" applyFont="1" applyFill="1" applyBorder="1" applyAlignment="1">
      <alignment horizontal="center" vertical="center"/>
    </xf>
    <xf numFmtId="0" fontId="25" fillId="0" borderId="8" xfId="1" applyFont="1" applyBorder="1" applyAlignment="1">
      <alignment horizontal="center" vertical="center"/>
    </xf>
    <xf numFmtId="179" fontId="25" fillId="0" borderId="8" xfId="1" applyNumberFormat="1" applyFont="1" applyBorder="1" applyAlignment="1">
      <alignment horizontal="center" vertical="center"/>
    </xf>
    <xf numFmtId="176" fontId="25" fillId="0" borderId="8" xfId="1" applyNumberFormat="1" applyFont="1" applyBorder="1" applyAlignment="1">
      <alignment horizontal="center" vertical="center"/>
    </xf>
    <xf numFmtId="0" fontId="22" fillId="0" borderId="0" xfId="1" applyFont="1" applyAlignment="1">
      <alignment vertical="center"/>
    </xf>
    <xf numFmtId="0" fontId="29" fillId="0" borderId="7" xfId="1" applyFont="1" applyBorder="1" applyAlignment="1">
      <alignment horizontal="center" vertical="center" wrapText="1"/>
    </xf>
    <xf numFmtId="0" fontId="29" fillId="0" borderId="8" xfId="1" applyFont="1" applyBorder="1" applyAlignment="1">
      <alignment horizontal="center" vertical="center" wrapText="1"/>
    </xf>
    <xf numFmtId="176" fontId="29" fillId="0" borderId="8" xfId="1" applyNumberFormat="1" applyFont="1" applyBorder="1" applyAlignment="1">
      <alignment horizontal="center" vertical="center" wrapText="1"/>
    </xf>
    <xf numFmtId="179" fontId="29" fillId="0" borderId="8" xfId="1" applyNumberFormat="1" applyFont="1" applyBorder="1" applyAlignment="1">
      <alignment horizontal="center" vertical="center" wrapText="1"/>
    </xf>
    <xf numFmtId="179" fontId="29" fillId="0" borderId="6" xfId="1" applyNumberFormat="1" applyFont="1" applyBorder="1" applyAlignment="1">
      <alignment horizontal="center" vertical="center" wrapText="1"/>
    </xf>
    <xf numFmtId="0" fontId="29" fillId="0" borderId="8" xfId="1" applyFont="1" applyBorder="1" applyAlignment="1">
      <alignment horizontal="center" vertical="center"/>
    </xf>
    <xf numFmtId="0" fontId="31" fillId="0" borderId="0" xfId="1" applyFont="1" applyAlignment="1">
      <alignment horizontal="center" vertical="center"/>
    </xf>
    <xf numFmtId="179" fontId="31" fillId="0" borderId="0" xfId="1" applyNumberFormat="1" applyFont="1" applyAlignment="1">
      <alignment horizontal="center" vertical="center"/>
    </xf>
    <xf numFmtId="0" fontId="35" fillId="0" borderId="0" xfId="1" applyFont="1" applyAlignment="1">
      <alignment horizontal="center" vertical="center"/>
    </xf>
    <xf numFmtId="0" fontId="27" fillId="0" borderId="0" xfId="1" applyFont="1" applyAlignment="1">
      <alignment horizontal="center" vertical="center"/>
    </xf>
    <xf numFmtId="179" fontId="27" fillId="0" borderId="0" xfId="1" applyNumberFormat="1" applyFont="1" applyAlignment="1">
      <alignment horizontal="center" vertical="center" wrapText="1"/>
    </xf>
    <xf numFmtId="176" fontId="27" fillId="0" borderId="0" xfId="1" applyNumberFormat="1" applyFont="1" applyAlignment="1">
      <alignment horizontal="center" vertical="center" wrapText="1"/>
    </xf>
    <xf numFmtId="0" fontId="35" fillId="0" borderId="0" xfId="1" applyFont="1" applyAlignment="1">
      <alignment horizontal="center" vertical="center" wrapText="1"/>
    </xf>
    <xf numFmtId="179" fontId="27" fillId="0" borderId="0" xfId="1" applyNumberFormat="1" applyFont="1" applyAlignment="1">
      <alignment horizontal="center" vertical="center"/>
    </xf>
    <xf numFmtId="176" fontId="27" fillId="0" borderId="0" xfId="1" applyNumberFormat="1" applyFont="1" applyAlignment="1">
      <alignment horizontal="center" vertical="center"/>
    </xf>
    <xf numFmtId="176" fontId="35" fillId="0" borderId="0" xfId="1" applyNumberFormat="1" applyFont="1" applyAlignment="1">
      <alignment horizontal="center" vertical="center" wrapText="1"/>
    </xf>
    <xf numFmtId="0" fontId="27" fillId="0" borderId="0" xfId="1" applyFont="1" applyAlignment="1">
      <alignment horizontal="center" vertical="center" wrapText="1"/>
    </xf>
    <xf numFmtId="0" fontId="30" fillId="0" borderId="0" xfId="1" applyFont="1" applyAlignment="1">
      <alignment horizontal="center" vertical="center"/>
    </xf>
    <xf numFmtId="0" fontId="36" fillId="0" borderId="0" xfId="1" applyFont="1" applyAlignment="1">
      <alignment horizontal="center" vertical="center" wrapText="1"/>
    </xf>
    <xf numFmtId="0" fontId="36" fillId="0" borderId="0" xfId="1" applyFont="1" applyAlignment="1">
      <alignment horizontal="center" vertical="center"/>
    </xf>
    <xf numFmtId="0" fontId="32" fillId="0" borderId="0" xfId="1" applyFont="1" applyAlignment="1">
      <alignment horizontal="center" vertical="center"/>
    </xf>
    <xf numFmtId="0" fontId="25" fillId="0" borderId="0" xfId="1" applyFont="1" applyAlignment="1">
      <alignment horizontal="center" vertical="center"/>
    </xf>
    <xf numFmtId="176" fontId="25" fillId="0" borderId="0" xfId="1" applyNumberFormat="1" applyFont="1" applyAlignment="1">
      <alignment horizontal="center" vertical="center"/>
    </xf>
    <xf numFmtId="0" fontId="34" fillId="0" borderId="0" xfId="1" applyFont="1" applyAlignment="1">
      <alignment horizontal="center" vertical="center"/>
    </xf>
    <xf numFmtId="176" fontId="33" fillId="0" borderId="0" xfId="1" applyNumberFormat="1" applyFont="1" applyAlignment="1">
      <alignment horizontal="center" vertical="center"/>
    </xf>
    <xf numFmtId="49" fontId="25" fillId="0" borderId="8" xfId="1" applyNumberFormat="1" applyFont="1" applyBorder="1" applyAlignment="1">
      <alignment horizontal="center" vertical="center"/>
    </xf>
    <xf numFmtId="176" fontId="25" fillId="2" borderId="8" xfId="1" applyNumberFormat="1" applyFont="1" applyFill="1" applyBorder="1" applyAlignment="1">
      <alignment horizontal="center" vertical="center"/>
    </xf>
    <xf numFmtId="49" fontId="25" fillId="0" borderId="6" xfId="1" applyNumberFormat="1" applyFont="1" applyBorder="1" applyAlignment="1">
      <alignment horizontal="center" vertical="center"/>
    </xf>
    <xf numFmtId="0" fontId="30" fillId="0" borderId="0" xfId="2" applyFont="1" applyAlignment="1">
      <alignment horizontal="center" vertical="center"/>
    </xf>
    <xf numFmtId="0" fontId="36" fillId="0" borderId="0" xfId="2" applyFont="1" applyAlignment="1">
      <alignment horizontal="center" vertical="center" wrapText="1"/>
    </xf>
    <xf numFmtId="0" fontId="36" fillId="0" borderId="0" xfId="2" applyFont="1" applyAlignment="1">
      <alignment horizontal="center" vertical="center"/>
    </xf>
    <xf numFmtId="0" fontId="32" fillId="0" borderId="0" xfId="2" applyFont="1" applyAlignment="1">
      <alignment horizontal="center" vertical="center"/>
    </xf>
    <xf numFmtId="0" fontId="25" fillId="0" borderId="0" xfId="2" applyFont="1" applyAlignment="1">
      <alignment horizontal="center" vertical="center"/>
    </xf>
    <xf numFmtId="176" fontId="25" fillId="0" borderId="0" xfId="2" applyNumberFormat="1" applyFont="1" applyAlignment="1">
      <alignment horizontal="center" vertical="center"/>
    </xf>
    <xf numFmtId="0" fontId="34" fillId="0" borderId="0" xfId="2" applyFont="1" applyAlignment="1">
      <alignment horizontal="center" vertical="center"/>
    </xf>
    <xf numFmtId="176" fontId="33" fillId="0" borderId="0" xfId="2" applyNumberFormat="1" applyFont="1" applyAlignment="1">
      <alignment horizontal="center" vertical="center"/>
    </xf>
    <xf numFmtId="176" fontId="25" fillId="0" borderId="6" xfId="2" applyNumberFormat="1" applyFont="1" applyBorder="1" applyAlignment="1">
      <alignment horizontal="center" vertical="center"/>
    </xf>
    <xf numFmtId="176" fontId="17" fillId="0" borderId="0" xfId="0" applyNumberFormat="1" applyFont="1" applyAlignment="1">
      <alignment horizontal="center" vertical="center"/>
    </xf>
    <xf numFmtId="177" fontId="17" fillId="0" borderId="0" xfId="0" applyNumberFormat="1" applyFont="1" applyAlignment="1">
      <alignment horizontal="center" vertical="center"/>
    </xf>
    <xf numFmtId="178" fontId="37" fillId="0" borderId="0" xfId="0" applyNumberFormat="1" applyFont="1" applyAlignment="1">
      <alignment horizontal="center" vertical="center"/>
    </xf>
    <xf numFmtId="0" fontId="38" fillId="0" borderId="0" xfId="0" applyFont="1" applyAlignment="1">
      <alignment horizontal="center" vertical="center"/>
    </xf>
    <xf numFmtId="0" fontId="39" fillId="0" borderId="0" xfId="0" applyFont="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176" fontId="18" fillId="0" borderId="1" xfId="0" applyNumberFormat="1" applyFont="1" applyBorder="1" applyAlignment="1">
      <alignment horizontal="center" vertical="center" wrapText="1"/>
    </xf>
    <xf numFmtId="177" fontId="18" fillId="0" borderId="1" xfId="0" applyNumberFormat="1" applyFont="1" applyBorder="1" applyAlignment="1">
      <alignment horizontal="center" vertical="center" wrapText="1"/>
    </xf>
    <xf numFmtId="178" fontId="18"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19" fillId="0" borderId="1" xfId="0" applyFont="1" applyBorder="1" applyAlignment="1">
      <alignment horizontal="center" vertical="center" wrapText="1"/>
    </xf>
    <xf numFmtId="177" fontId="19" fillId="0" borderId="1" xfId="0" applyNumberFormat="1" applyFont="1" applyBorder="1" applyAlignment="1">
      <alignment horizontal="center" vertical="center" wrapText="1"/>
    </xf>
    <xf numFmtId="0" fontId="41" fillId="0" borderId="1" xfId="0" applyFont="1" applyBorder="1" applyAlignment="1">
      <alignment horizontal="center" vertical="center"/>
    </xf>
    <xf numFmtId="0" fontId="42" fillId="0" borderId="1" xfId="0" applyFont="1" applyBorder="1" applyAlignment="1">
      <alignment horizontal="center" vertical="center"/>
    </xf>
    <xf numFmtId="0" fontId="11" fillId="0" borderId="0" xfId="0" applyFont="1" applyAlignment="1">
      <alignment horizontal="center" vertical="center"/>
    </xf>
    <xf numFmtId="176" fontId="11" fillId="0" borderId="0" xfId="0" applyNumberFormat="1" applyFont="1" applyAlignment="1">
      <alignment horizontal="center" vertical="center"/>
    </xf>
    <xf numFmtId="177" fontId="11" fillId="0" borderId="0" xfId="0" applyNumberFormat="1" applyFont="1" applyAlignment="1">
      <alignment horizontal="center" vertical="center"/>
    </xf>
    <xf numFmtId="177" fontId="11" fillId="0" borderId="0" xfId="0" applyNumberFormat="1" applyFont="1" applyAlignment="1">
      <alignment vertical="center"/>
    </xf>
    <xf numFmtId="177" fontId="19" fillId="0" borderId="0" xfId="0" applyNumberFormat="1" applyFont="1" applyAlignment="1">
      <alignment horizontal="center" vertical="center"/>
    </xf>
    <xf numFmtId="0" fontId="45" fillId="0" borderId="0" xfId="0" applyFont="1" applyAlignment="1">
      <alignment vertical="center"/>
    </xf>
    <xf numFmtId="0" fontId="18" fillId="0" borderId="2" xfId="0" applyFont="1" applyBorder="1" applyAlignment="1">
      <alignment horizontal="center" vertical="center" wrapText="1"/>
    </xf>
    <xf numFmtId="0" fontId="41" fillId="0" borderId="1" xfId="0" applyFont="1" applyBorder="1" applyAlignment="1">
      <alignment vertical="center"/>
    </xf>
    <xf numFmtId="0" fontId="41" fillId="0" borderId="0" xfId="0" applyFont="1"/>
    <xf numFmtId="0" fontId="17" fillId="0" borderId="1" xfId="0" applyFont="1" applyBorder="1" applyAlignment="1">
      <alignment horizontal="center" vertical="center" wrapText="1"/>
    </xf>
    <xf numFmtId="0" fontId="47" fillId="0" borderId="0" xfId="0" applyFont="1" applyAlignment="1">
      <alignment horizontal="center" vertical="center"/>
    </xf>
    <xf numFmtId="0" fontId="48" fillId="0" borderId="0" xfId="0" applyFont="1" applyAlignment="1">
      <alignment vertical="center"/>
    </xf>
    <xf numFmtId="0" fontId="49" fillId="0" borderId="0" xfId="0" applyFont="1" applyAlignment="1">
      <alignment horizontal="center" vertical="center" wrapText="1"/>
    </xf>
    <xf numFmtId="0" fontId="48" fillId="0" borderId="0" xfId="0" applyFont="1" applyAlignment="1">
      <alignment horizontal="center" vertical="center"/>
    </xf>
    <xf numFmtId="0" fontId="47" fillId="0" borderId="0" xfId="0" applyFont="1" applyAlignment="1">
      <alignment vertical="center"/>
    </xf>
    <xf numFmtId="0" fontId="49"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horizontal="center" vertical="center"/>
    </xf>
    <xf numFmtId="176" fontId="44" fillId="0" borderId="0" xfId="0" applyNumberFormat="1" applyFont="1" applyAlignment="1">
      <alignment horizontal="center" vertical="center"/>
    </xf>
    <xf numFmtId="0" fontId="44" fillId="0" borderId="0" xfId="0" applyFont="1" applyAlignment="1">
      <alignment horizontal="center" vertical="center" wrapText="1"/>
    </xf>
    <xf numFmtId="0" fontId="37" fillId="0" borderId="11" xfId="0" applyFont="1" applyBorder="1" applyAlignment="1">
      <alignment horizontal="center" vertical="center"/>
    </xf>
    <xf numFmtId="0" fontId="17" fillId="0" borderId="11" xfId="0" applyFont="1" applyBorder="1" applyAlignment="1">
      <alignment horizontal="center" vertical="center"/>
    </xf>
    <xf numFmtId="176" fontId="43" fillId="0" borderId="0" xfId="0" applyNumberFormat="1" applyFont="1" applyAlignment="1">
      <alignment horizontal="center" vertical="center"/>
    </xf>
    <xf numFmtId="0" fontId="43" fillId="0" borderId="0" xfId="0" applyFont="1" applyAlignment="1">
      <alignment horizontal="center" vertical="center" wrapText="1"/>
    </xf>
    <xf numFmtId="0" fontId="10" fillId="0" borderId="11" xfId="0" applyFont="1" applyBorder="1" applyAlignment="1">
      <alignment horizontal="left" vertical="center"/>
    </xf>
    <xf numFmtId="0" fontId="11" fillId="0" borderId="11" xfId="0" applyFont="1" applyBorder="1" applyAlignment="1">
      <alignment horizontal="center" vertical="center"/>
    </xf>
    <xf numFmtId="0" fontId="9" fillId="0" borderId="0" xfId="0" applyFont="1" applyAlignment="1">
      <alignment horizontal="center" vertical="center"/>
    </xf>
    <xf numFmtId="180" fontId="9" fillId="0" borderId="0" xfId="1" applyNumberFormat="1" applyFont="1" applyAlignment="1">
      <alignment horizontal="center" vertical="center"/>
    </xf>
    <xf numFmtId="181" fontId="9" fillId="0" borderId="0" xfId="1" applyNumberFormat="1" applyFont="1" applyAlignment="1">
      <alignment horizontal="center" vertical="center"/>
    </xf>
    <xf numFmtId="0" fontId="15" fillId="0" borderId="0" xfId="2" applyFont="1" applyAlignment="1">
      <alignment horizontal="center" vertical="center"/>
    </xf>
    <xf numFmtId="0" fontId="32" fillId="0" borderId="10" xfId="2" applyFont="1" applyBorder="1" applyAlignment="1">
      <alignment horizontal="center" vertical="center"/>
    </xf>
    <xf numFmtId="0" fontId="32" fillId="0" borderId="10" xfId="1" applyFont="1" applyBorder="1" applyAlignment="1">
      <alignment horizontal="left" vertical="center"/>
    </xf>
  </cellXfs>
  <cellStyles count="3">
    <cellStyle name="常规" xfId="0" builtinId="0"/>
    <cellStyle name="常规 2" xfId="1" xr:uid="{405A761A-65E3-40B4-B519-E67F677E80A4}"/>
    <cellStyle name="常规 3" xfId="2" xr:uid="{0B47F770-9DC1-42F8-959A-A187A68D9113}"/>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700;&#38754;/2023&#32423;&#22823;&#19977;&#23398;&#24180;&#32508;&#2797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1335;&#36890;&#22823;&#23398;/&#24494;&#30005;&#23376;&#23398;&#38498;&#65288;&#38598;&#25104;&#30005;&#36335;&#23398;&#38498;&#65289;/2025-2026(&#19979;)/&#22823;&#19977;&#19978;&#23398;&#26399;&#26234;&#32946;&#25490;&#21517;(1)/&#22823;&#19977;&#24180;&#32423;&#32508;&#27979;&#25490;&#21517;/&#35780;&#35758;&#23567;&#32452;/&#38598;&#25104;&#29677;/&#38598;233/&#38598;&#25104;233&#29677;&#32508;&#27979;&#32479;&#3574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4037;&#20316;&#26448;&#26009;/2024&#32423;/24&#32508;&#27979;/&#22823;&#20108;&#23398;&#24180;&#32508;&#27979;/&#32508;&#27979;&#24213;&#34920;/2024&#32423;&#26234;&#32946;&#25104;&#32489;&#27719;&#2463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4037;&#20316;&#26448;&#26009;/2024&#32423;/24&#32508;&#27979;/&#22823;&#20108;&#23398;&#24180;&#32508;&#27979;/&#32508;&#27979;&#24213;&#34920;/2024&#32423;&#20307;&#32946;&#22522;&#30784;&#2099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dministrator\Desktop\&#26032;&#24314;%20XLS%20&#24037;&#2031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成1班"/>
      <sheetName val="集成2班"/>
      <sheetName val="集成3班"/>
      <sheetName val="集成4班"/>
      <sheetName val="集成专业"/>
      <sheetName val="Sheet12"/>
      <sheetName val="电科1班"/>
      <sheetName val="电科2班"/>
      <sheetName val="电科3班"/>
      <sheetName val="电科4班"/>
      <sheetName val="电科专业"/>
      <sheetName val="Sheet11"/>
    </sheetNames>
    <sheetDataSet>
      <sheetData sheetId="0"/>
      <sheetData sheetId="1"/>
      <sheetData sheetId="2"/>
      <sheetData sheetId="3"/>
      <sheetData sheetId="4"/>
      <sheetData sheetId="5">
        <row r="2">
          <cell r="A2" t="str">
            <v>李诗雅</v>
          </cell>
          <cell r="B2">
            <v>90.98</v>
          </cell>
          <cell r="C2">
            <v>1</v>
          </cell>
        </row>
        <row r="3">
          <cell r="A3" t="str">
            <v>曲子研</v>
          </cell>
          <cell r="B3">
            <v>90.91</v>
          </cell>
          <cell r="C3">
            <v>2</v>
          </cell>
        </row>
        <row r="4">
          <cell r="A4" t="str">
            <v>杨武溢</v>
          </cell>
          <cell r="B4">
            <v>90.728395059999997</v>
          </cell>
          <cell r="C4">
            <v>3</v>
          </cell>
        </row>
        <row r="5">
          <cell r="A5" t="str">
            <v>荣蓉</v>
          </cell>
          <cell r="B5">
            <v>90.48</v>
          </cell>
          <cell r="C5">
            <v>4</v>
          </cell>
        </row>
        <row r="6">
          <cell r="A6" t="str">
            <v>岳诺言</v>
          </cell>
          <cell r="B6">
            <v>89.98</v>
          </cell>
          <cell r="C6">
            <v>5</v>
          </cell>
        </row>
        <row r="7">
          <cell r="A7" t="str">
            <v>王奕瑶</v>
          </cell>
          <cell r="B7">
            <v>89.518518520000001</v>
          </cell>
          <cell r="C7">
            <v>6</v>
          </cell>
        </row>
        <row r="8">
          <cell r="A8" t="str">
            <v>胡国际</v>
          </cell>
          <cell r="B8">
            <v>89.41975309</v>
          </cell>
          <cell r="C8">
            <v>7</v>
          </cell>
        </row>
        <row r="9">
          <cell r="A9" t="str">
            <v>邱苗苗</v>
          </cell>
          <cell r="B9">
            <v>89.34</v>
          </cell>
          <cell r="C9">
            <v>8</v>
          </cell>
        </row>
        <row r="10">
          <cell r="A10" t="str">
            <v>吴婷</v>
          </cell>
          <cell r="B10">
            <v>88.56</v>
          </cell>
          <cell r="C10">
            <v>9</v>
          </cell>
        </row>
        <row r="11">
          <cell r="A11" t="str">
            <v>朱静茹</v>
          </cell>
          <cell r="B11">
            <v>87.95</v>
          </cell>
          <cell r="C11">
            <v>10</v>
          </cell>
        </row>
        <row r="12">
          <cell r="A12" t="str">
            <v>龚梦琪</v>
          </cell>
          <cell r="B12">
            <v>87.8</v>
          </cell>
          <cell r="C12">
            <v>11</v>
          </cell>
        </row>
        <row r="13">
          <cell r="A13" t="str">
            <v>周璇</v>
          </cell>
          <cell r="B13">
            <v>87.69</v>
          </cell>
          <cell r="C13">
            <v>12</v>
          </cell>
        </row>
        <row r="14">
          <cell r="A14" t="str">
            <v>钱美琪</v>
          </cell>
          <cell r="B14">
            <v>87.234567900000002</v>
          </cell>
          <cell r="C14">
            <v>13</v>
          </cell>
        </row>
        <row r="15">
          <cell r="A15" t="str">
            <v>汪涵</v>
          </cell>
          <cell r="B15">
            <v>86.851851850000003</v>
          </cell>
          <cell r="C15">
            <v>14</v>
          </cell>
        </row>
        <row r="16">
          <cell r="A16" t="str">
            <v>钱雯婕</v>
          </cell>
          <cell r="B16">
            <v>86.67</v>
          </cell>
          <cell r="C16">
            <v>15</v>
          </cell>
        </row>
        <row r="17">
          <cell r="A17" t="str">
            <v>王子超</v>
          </cell>
          <cell r="B17">
            <v>86.41975309</v>
          </cell>
          <cell r="C17">
            <v>16</v>
          </cell>
        </row>
        <row r="18">
          <cell r="A18" t="str">
            <v>刘军</v>
          </cell>
          <cell r="B18">
            <v>86.3</v>
          </cell>
          <cell r="C18">
            <v>17</v>
          </cell>
        </row>
        <row r="19">
          <cell r="A19" t="str">
            <v>徐超</v>
          </cell>
          <cell r="B19">
            <v>86.28</v>
          </cell>
          <cell r="C19">
            <v>18</v>
          </cell>
        </row>
        <row r="20">
          <cell r="A20" t="str">
            <v>邓蒨蒨</v>
          </cell>
          <cell r="B20">
            <v>84.876543209999994</v>
          </cell>
          <cell r="C20">
            <v>19</v>
          </cell>
        </row>
        <row r="21">
          <cell r="A21" t="str">
            <v>王铮浩</v>
          </cell>
          <cell r="B21">
            <v>84.63</v>
          </cell>
          <cell r="C21">
            <v>20</v>
          </cell>
        </row>
        <row r="22">
          <cell r="A22" t="str">
            <v>汪贝贝</v>
          </cell>
          <cell r="B22">
            <v>84.4</v>
          </cell>
          <cell r="C22">
            <v>21</v>
          </cell>
        </row>
        <row r="23">
          <cell r="A23" t="str">
            <v>付妍雪</v>
          </cell>
          <cell r="B23">
            <v>84.21</v>
          </cell>
          <cell r="C23">
            <v>22</v>
          </cell>
        </row>
        <row r="24">
          <cell r="A24" t="str">
            <v>任蕊</v>
          </cell>
          <cell r="B24">
            <v>84.15</v>
          </cell>
          <cell r="C24">
            <v>23</v>
          </cell>
        </row>
        <row r="25">
          <cell r="A25" t="str">
            <v>刘雁昕</v>
          </cell>
          <cell r="B25">
            <v>84.11</v>
          </cell>
          <cell r="C25">
            <v>24</v>
          </cell>
        </row>
        <row r="26">
          <cell r="A26" t="str">
            <v>李宇翔</v>
          </cell>
          <cell r="B26">
            <v>84.09</v>
          </cell>
          <cell r="C26">
            <v>25</v>
          </cell>
        </row>
        <row r="27">
          <cell r="A27" t="str">
            <v>张卫</v>
          </cell>
          <cell r="B27">
            <v>83.89</v>
          </cell>
          <cell r="C27">
            <v>26</v>
          </cell>
        </row>
        <row r="28">
          <cell r="A28" t="str">
            <v>张晓东</v>
          </cell>
          <cell r="B28">
            <v>83.79</v>
          </cell>
          <cell r="C28">
            <v>27</v>
          </cell>
        </row>
        <row r="29">
          <cell r="A29" t="str">
            <v>徐志超</v>
          </cell>
          <cell r="B29">
            <v>83.73</v>
          </cell>
          <cell r="C29">
            <v>28</v>
          </cell>
        </row>
        <row r="30">
          <cell r="A30" t="str">
            <v>黄浩</v>
          </cell>
          <cell r="B30">
            <v>83.7</v>
          </cell>
          <cell r="C30">
            <v>29</v>
          </cell>
        </row>
        <row r="31">
          <cell r="A31" t="str">
            <v>王春雷</v>
          </cell>
          <cell r="B31">
            <v>83.49</v>
          </cell>
          <cell r="C31">
            <v>30</v>
          </cell>
        </row>
        <row r="32">
          <cell r="A32" t="str">
            <v>李佳诺</v>
          </cell>
          <cell r="B32">
            <v>83.48</v>
          </cell>
          <cell r="C32">
            <v>31</v>
          </cell>
        </row>
        <row r="33">
          <cell r="A33" t="str">
            <v>匡筱曦</v>
          </cell>
          <cell r="B33">
            <v>83.48</v>
          </cell>
          <cell r="C33">
            <v>32</v>
          </cell>
        </row>
        <row r="34">
          <cell r="A34" t="str">
            <v>宋瑞杰</v>
          </cell>
          <cell r="B34">
            <v>83.4</v>
          </cell>
          <cell r="C34">
            <v>33</v>
          </cell>
        </row>
        <row r="35">
          <cell r="A35" t="str">
            <v>王培志</v>
          </cell>
          <cell r="B35">
            <v>83</v>
          </cell>
          <cell r="C35">
            <v>34</v>
          </cell>
        </row>
        <row r="36">
          <cell r="A36" t="str">
            <v>孙源</v>
          </cell>
          <cell r="B36">
            <v>82.641975310000007</v>
          </cell>
          <cell r="C36">
            <v>35</v>
          </cell>
        </row>
        <row r="37">
          <cell r="A37" t="str">
            <v>肖健</v>
          </cell>
          <cell r="B37">
            <v>82.58</v>
          </cell>
          <cell r="C37">
            <v>36</v>
          </cell>
        </row>
        <row r="38">
          <cell r="A38" t="str">
            <v>李奕琨</v>
          </cell>
          <cell r="B38">
            <v>82.444444439999998</v>
          </cell>
          <cell r="C38">
            <v>37</v>
          </cell>
        </row>
        <row r="39">
          <cell r="A39" t="str">
            <v>朱林</v>
          </cell>
          <cell r="B39">
            <v>82.2</v>
          </cell>
          <cell r="C39">
            <v>38</v>
          </cell>
        </row>
        <row r="40">
          <cell r="A40" t="str">
            <v>陶威宇</v>
          </cell>
          <cell r="B40">
            <v>81.950617280000003</v>
          </cell>
          <cell r="C40">
            <v>39</v>
          </cell>
        </row>
        <row r="41">
          <cell r="A41" t="str">
            <v>陈奕铭</v>
          </cell>
          <cell r="B41">
            <v>81.87</v>
          </cell>
          <cell r="C41">
            <v>40</v>
          </cell>
        </row>
        <row r="42">
          <cell r="A42" t="str">
            <v>张盼盼</v>
          </cell>
          <cell r="B42">
            <v>81.72</v>
          </cell>
          <cell r="C42">
            <v>41</v>
          </cell>
        </row>
        <row r="43">
          <cell r="A43" t="str">
            <v>徐子睿</v>
          </cell>
          <cell r="B43">
            <v>81.59</v>
          </cell>
          <cell r="C43">
            <v>42</v>
          </cell>
        </row>
        <row r="44">
          <cell r="A44" t="str">
            <v>王涛炜</v>
          </cell>
          <cell r="B44">
            <v>81.58</v>
          </cell>
          <cell r="C44">
            <v>43</v>
          </cell>
        </row>
        <row r="45">
          <cell r="A45" t="str">
            <v>宋雨乐</v>
          </cell>
          <cell r="B45">
            <v>81.370370370000003</v>
          </cell>
          <cell r="C45">
            <v>44</v>
          </cell>
        </row>
        <row r="46">
          <cell r="A46" t="str">
            <v>刘骐恺</v>
          </cell>
          <cell r="B46">
            <v>81.25</v>
          </cell>
          <cell r="C46">
            <v>45</v>
          </cell>
        </row>
        <row r="47">
          <cell r="A47" t="str">
            <v>汤俊杰</v>
          </cell>
          <cell r="B47">
            <v>81.12</v>
          </cell>
          <cell r="C47">
            <v>46</v>
          </cell>
        </row>
        <row r="48">
          <cell r="A48" t="str">
            <v>冷璇</v>
          </cell>
          <cell r="B48">
            <v>80.89</v>
          </cell>
          <cell r="C48">
            <v>47</v>
          </cell>
        </row>
        <row r="49">
          <cell r="A49" t="str">
            <v>朱子旭</v>
          </cell>
          <cell r="B49">
            <v>80.703703700000005</v>
          </cell>
          <cell r="C49">
            <v>48</v>
          </cell>
        </row>
        <row r="50">
          <cell r="A50" t="str">
            <v>刘宏宇</v>
          </cell>
          <cell r="B50">
            <v>80.58024691</v>
          </cell>
          <cell r="C50">
            <v>49</v>
          </cell>
        </row>
        <row r="51">
          <cell r="A51" t="str">
            <v>唐屹</v>
          </cell>
          <cell r="B51">
            <v>80.510000000000005</v>
          </cell>
          <cell r="C51">
            <v>50</v>
          </cell>
        </row>
        <row r="52">
          <cell r="A52" t="str">
            <v>王培豪</v>
          </cell>
          <cell r="B52">
            <v>80.47</v>
          </cell>
          <cell r="C52">
            <v>51</v>
          </cell>
        </row>
        <row r="53">
          <cell r="A53" t="str">
            <v>刘星凯</v>
          </cell>
          <cell r="B53">
            <v>80.469135800000004</v>
          </cell>
          <cell r="C53">
            <v>52</v>
          </cell>
        </row>
        <row r="54">
          <cell r="A54" t="str">
            <v>后琪琪</v>
          </cell>
          <cell r="B54">
            <v>80.38</v>
          </cell>
          <cell r="C54">
            <v>53</v>
          </cell>
        </row>
        <row r="55">
          <cell r="A55" t="str">
            <v>叶贝然</v>
          </cell>
          <cell r="B55">
            <v>79.94</v>
          </cell>
          <cell r="C55">
            <v>54</v>
          </cell>
        </row>
        <row r="56">
          <cell r="A56" t="str">
            <v>赵乐洋</v>
          </cell>
          <cell r="B56">
            <v>79.913580249999995</v>
          </cell>
          <cell r="C56">
            <v>55</v>
          </cell>
        </row>
        <row r="57">
          <cell r="A57" t="str">
            <v>胡子祥</v>
          </cell>
          <cell r="B57">
            <v>79.90123457</v>
          </cell>
          <cell r="C57">
            <v>56</v>
          </cell>
        </row>
        <row r="58">
          <cell r="A58" t="str">
            <v>何苏林</v>
          </cell>
          <cell r="B58">
            <v>79.7</v>
          </cell>
          <cell r="C58">
            <v>57</v>
          </cell>
        </row>
        <row r="59">
          <cell r="A59" t="str">
            <v>王硕</v>
          </cell>
          <cell r="B59">
            <v>79.58</v>
          </cell>
          <cell r="C59">
            <v>58</v>
          </cell>
        </row>
        <row r="60">
          <cell r="A60" t="str">
            <v>任立航</v>
          </cell>
          <cell r="B60">
            <v>79.38</v>
          </cell>
          <cell r="C60">
            <v>59</v>
          </cell>
        </row>
        <row r="61">
          <cell r="A61" t="str">
            <v>冯江涛</v>
          </cell>
          <cell r="B61">
            <v>79.283950619999999</v>
          </cell>
          <cell r="C61">
            <v>60</v>
          </cell>
        </row>
        <row r="62">
          <cell r="A62" t="str">
            <v>毕海靖</v>
          </cell>
          <cell r="B62">
            <v>79.239999999999995</v>
          </cell>
          <cell r="C62">
            <v>61</v>
          </cell>
        </row>
        <row r="63">
          <cell r="A63" t="str">
            <v>刘晨辉</v>
          </cell>
          <cell r="B63">
            <v>78.75</v>
          </cell>
          <cell r="C63">
            <v>62</v>
          </cell>
        </row>
        <row r="64">
          <cell r="A64" t="str">
            <v>姜烨</v>
          </cell>
          <cell r="B64">
            <v>78.679012349999994</v>
          </cell>
          <cell r="C64">
            <v>63</v>
          </cell>
        </row>
        <row r="65">
          <cell r="A65" t="str">
            <v>孟自远</v>
          </cell>
          <cell r="B65">
            <v>78.63</v>
          </cell>
          <cell r="C65">
            <v>64</v>
          </cell>
        </row>
        <row r="66">
          <cell r="A66" t="str">
            <v>汪帅</v>
          </cell>
          <cell r="B66">
            <v>78.53</v>
          </cell>
          <cell r="C66">
            <v>65</v>
          </cell>
        </row>
        <row r="67">
          <cell r="A67" t="str">
            <v>何格翊睿</v>
          </cell>
          <cell r="B67">
            <v>78.44</v>
          </cell>
          <cell r="C67">
            <v>66</v>
          </cell>
        </row>
        <row r="68">
          <cell r="A68" t="str">
            <v>孙翰</v>
          </cell>
          <cell r="B68">
            <v>78.349999999999994</v>
          </cell>
          <cell r="C68">
            <v>67</v>
          </cell>
        </row>
        <row r="69">
          <cell r="A69" t="str">
            <v>张垲雨</v>
          </cell>
          <cell r="B69">
            <v>78.31</v>
          </cell>
          <cell r="C69">
            <v>68</v>
          </cell>
        </row>
        <row r="70">
          <cell r="A70" t="str">
            <v>张瑞</v>
          </cell>
          <cell r="B70">
            <v>78.11</v>
          </cell>
          <cell r="C70">
            <v>69</v>
          </cell>
        </row>
        <row r="71">
          <cell r="A71" t="str">
            <v>唐可凡</v>
          </cell>
          <cell r="B71">
            <v>77.90123457</v>
          </cell>
          <cell r="C71">
            <v>70</v>
          </cell>
        </row>
        <row r="72">
          <cell r="A72" t="str">
            <v>陈泉中</v>
          </cell>
          <cell r="B72">
            <v>77.849999999999994</v>
          </cell>
          <cell r="C72">
            <v>71</v>
          </cell>
        </row>
        <row r="73">
          <cell r="A73" t="str">
            <v>金逸恒</v>
          </cell>
          <cell r="B73">
            <v>77.81</v>
          </cell>
          <cell r="C73">
            <v>72</v>
          </cell>
        </row>
        <row r="74">
          <cell r="A74" t="str">
            <v>姚冬强</v>
          </cell>
          <cell r="B74">
            <v>77.650000000000006</v>
          </cell>
          <cell r="C74">
            <v>73</v>
          </cell>
        </row>
        <row r="75">
          <cell r="A75" t="str">
            <v>林子翔</v>
          </cell>
          <cell r="B75">
            <v>77.555555560000002</v>
          </cell>
          <cell r="C75">
            <v>74</v>
          </cell>
        </row>
        <row r="76">
          <cell r="A76" t="str">
            <v>刘安贤</v>
          </cell>
          <cell r="B76">
            <v>77.09</v>
          </cell>
          <cell r="C76">
            <v>75</v>
          </cell>
        </row>
        <row r="77">
          <cell r="A77" t="str">
            <v>孙思远</v>
          </cell>
          <cell r="B77">
            <v>76.540000000000006</v>
          </cell>
          <cell r="C77">
            <v>76</v>
          </cell>
        </row>
        <row r="78">
          <cell r="A78" t="str">
            <v>杨曜华</v>
          </cell>
          <cell r="B78">
            <v>76.41</v>
          </cell>
          <cell r="C78">
            <v>77</v>
          </cell>
        </row>
        <row r="79">
          <cell r="A79" t="str">
            <v>杨加宝</v>
          </cell>
          <cell r="B79">
            <v>76.12</v>
          </cell>
          <cell r="C79">
            <v>78</v>
          </cell>
        </row>
        <row r="80">
          <cell r="A80" t="str">
            <v>庄飞龙</v>
          </cell>
          <cell r="B80">
            <v>76.09876543</v>
          </cell>
          <cell r="C80">
            <v>79</v>
          </cell>
        </row>
        <row r="81">
          <cell r="A81" t="str">
            <v>姚虹宇</v>
          </cell>
          <cell r="B81">
            <v>75.3</v>
          </cell>
          <cell r="C81">
            <v>80</v>
          </cell>
        </row>
        <row r="82">
          <cell r="A82" t="str">
            <v>丰敬奇</v>
          </cell>
          <cell r="B82">
            <v>75.150000000000006</v>
          </cell>
          <cell r="C82">
            <v>81</v>
          </cell>
        </row>
        <row r="83">
          <cell r="A83" t="str">
            <v>卢浩</v>
          </cell>
          <cell r="B83">
            <v>74.98</v>
          </cell>
          <cell r="C83">
            <v>82</v>
          </cell>
        </row>
        <row r="84">
          <cell r="A84" t="str">
            <v>杜敏康</v>
          </cell>
          <cell r="B84">
            <v>74.84</v>
          </cell>
          <cell r="C84">
            <v>83</v>
          </cell>
        </row>
        <row r="85">
          <cell r="A85" t="str">
            <v>丁浩轩</v>
          </cell>
          <cell r="B85">
            <v>74.777777779999994</v>
          </cell>
          <cell r="C85">
            <v>84</v>
          </cell>
        </row>
        <row r="86">
          <cell r="A86" t="str">
            <v>张泽骋</v>
          </cell>
          <cell r="B86">
            <v>74.36</v>
          </cell>
          <cell r="C86">
            <v>85</v>
          </cell>
        </row>
        <row r="87">
          <cell r="A87" t="str">
            <v>崔晓卓</v>
          </cell>
          <cell r="B87">
            <v>74.333333330000002</v>
          </cell>
          <cell r="C87">
            <v>86</v>
          </cell>
        </row>
        <row r="88">
          <cell r="A88" t="str">
            <v>唐毅</v>
          </cell>
          <cell r="B88">
            <v>74.320987650000006</v>
          </cell>
          <cell r="C88">
            <v>87</v>
          </cell>
        </row>
        <row r="89">
          <cell r="A89" t="str">
            <v>杨乐</v>
          </cell>
          <cell r="B89">
            <v>74.31</v>
          </cell>
          <cell r="C89">
            <v>88</v>
          </cell>
        </row>
        <row r="90">
          <cell r="A90" t="str">
            <v>姜来</v>
          </cell>
          <cell r="B90">
            <v>74.28</v>
          </cell>
          <cell r="C90">
            <v>89</v>
          </cell>
        </row>
        <row r="91">
          <cell r="A91" t="str">
            <v>曹闯</v>
          </cell>
          <cell r="B91">
            <v>74.260000000000005</v>
          </cell>
          <cell r="C91">
            <v>90</v>
          </cell>
        </row>
        <row r="92">
          <cell r="A92" t="str">
            <v>邵泽宇</v>
          </cell>
          <cell r="B92">
            <v>74.12</v>
          </cell>
          <cell r="C92">
            <v>91</v>
          </cell>
        </row>
        <row r="93">
          <cell r="A93" t="str">
            <v>张家龙</v>
          </cell>
          <cell r="B93">
            <v>73.95</v>
          </cell>
          <cell r="C93">
            <v>92</v>
          </cell>
        </row>
        <row r="94">
          <cell r="A94" t="str">
            <v>张耀玥</v>
          </cell>
          <cell r="B94">
            <v>73.740740740000007</v>
          </cell>
          <cell r="C94">
            <v>93</v>
          </cell>
        </row>
        <row r="95">
          <cell r="A95" t="str">
            <v>陈益民</v>
          </cell>
          <cell r="B95">
            <v>73.37</v>
          </cell>
          <cell r="C95">
            <v>94</v>
          </cell>
        </row>
        <row r="96">
          <cell r="A96" t="str">
            <v>卿国州</v>
          </cell>
          <cell r="B96">
            <v>72.962962959999999</v>
          </cell>
          <cell r="C96">
            <v>95</v>
          </cell>
        </row>
        <row r="97">
          <cell r="A97" t="str">
            <v>衡冠佐</v>
          </cell>
          <cell r="B97">
            <v>72.91</v>
          </cell>
          <cell r="C97">
            <v>96</v>
          </cell>
        </row>
        <row r="98">
          <cell r="A98" t="str">
            <v>刘剑奇</v>
          </cell>
          <cell r="B98">
            <v>71.540000000000006</v>
          </cell>
          <cell r="C98">
            <v>97</v>
          </cell>
        </row>
        <row r="99">
          <cell r="A99" t="str">
            <v>徐炯</v>
          </cell>
          <cell r="B99">
            <v>70.78</v>
          </cell>
          <cell r="C99">
            <v>98</v>
          </cell>
        </row>
        <row r="100">
          <cell r="A100" t="str">
            <v>朱军</v>
          </cell>
          <cell r="B100">
            <v>70.56</v>
          </cell>
          <cell r="C100">
            <v>99</v>
          </cell>
        </row>
        <row r="101">
          <cell r="A101" t="str">
            <v>蔡羿</v>
          </cell>
          <cell r="B101">
            <v>70.52</v>
          </cell>
          <cell r="C101">
            <v>100</v>
          </cell>
        </row>
        <row r="102">
          <cell r="A102" t="str">
            <v>吕嘉豪</v>
          </cell>
          <cell r="B102">
            <v>70.25</v>
          </cell>
          <cell r="C102">
            <v>101</v>
          </cell>
        </row>
        <row r="103">
          <cell r="A103" t="str">
            <v>董家磊</v>
          </cell>
          <cell r="B103">
            <v>69.94</v>
          </cell>
          <cell r="C103">
            <v>102</v>
          </cell>
        </row>
        <row r="104">
          <cell r="A104" t="str">
            <v>常乐</v>
          </cell>
          <cell r="B104">
            <v>69.39</v>
          </cell>
          <cell r="C104">
            <v>103</v>
          </cell>
        </row>
        <row r="105">
          <cell r="A105" t="str">
            <v>朱宇轩</v>
          </cell>
          <cell r="B105">
            <v>67.049382719999997</v>
          </cell>
          <cell r="C105">
            <v>104</v>
          </cell>
        </row>
        <row r="106">
          <cell r="A106" t="str">
            <v>浦如洋</v>
          </cell>
          <cell r="B106">
            <v>66.540000000000006</v>
          </cell>
          <cell r="C106">
            <v>105</v>
          </cell>
        </row>
        <row r="107">
          <cell r="A107" t="str">
            <v>张俊杰</v>
          </cell>
          <cell r="B107">
            <v>65.19</v>
          </cell>
          <cell r="C107">
            <v>106</v>
          </cell>
        </row>
        <row r="108">
          <cell r="A108" t="str">
            <v>徐子皓</v>
          </cell>
          <cell r="B108">
            <v>64.650000000000006</v>
          </cell>
          <cell r="C108">
            <v>107</v>
          </cell>
        </row>
        <row r="109">
          <cell r="A109" t="str">
            <v>李光铭</v>
          </cell>
          <cell r="B109">
            <v>63.14</v>
          </cell>
          <cell r="C109">
            <v>108</v>
          </cell>
        </row>
        <row r="110">
          <cell r="A110" t="str">
            <v>陈家乐</v>
          </cell>
          <cell r="B110">
            <v>60.46</v>
          </cell>
          <cell r="C110">
            <v>109</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导出计数_姓名"/>
    </sheetNames>
    <sheetDataSet>
      <sheetData sheetId="0">
        <row r="2">
          <cell r="A2" t="str">
            <v>蔡羿</v>
          </cell>
          <cell r="B2" t="str">
            <v>XXXXX （XX分）
XXXXX （XX分）
共计（XX分）</v>
          </cell>
          <cell r="C2" t="str">
            <v>2026年度心理先进班级（0.75分）</v>
          </cell>
          <cell r="D2" t="str">
            <v>XXXXX （XX分）
XXXXX （XX分）
共计（XX分）</v>
          </cell>
          <cell r="E2">
            <v>70.52</v>
          </cell>
          <cell r="F2">
            <v>92</v>
          </cell>
          <cell r="G2">
            <v>65.8</v>
          </cell>
        </row>
        <row r="3">
          <cell r="A3" t="str">
            <v>常乐</v>
          </cell>
          <cell r="B3"/>
          <cell r="C3" t="str">
            <v>2026年度心理先进班级（0.75分）</v>
          </cell>
          <cell r="D3"/>
          <cell r="E3">
            <v>69.39</v>
          </cell>
          <cell r="F3">
            <v>92</v>
          </cell>
          <cell r="G3">
            <v>71.599999999999994</v>
          </cell>
        </row>
        <row r="4">
          <cell r="A4" t="str">
            <v>陈家乐</v>
          </cell>
          <cell r="B4"/>
          <cell r="C4" t="str">
            <v>2026年度心理先进班级（0.75分）</v>
          </cell>
          <cell r="D4"/>
          <cell r="E4">
            <v>60.46</v>
          </cell>
          <cell r="F4">
            <v>92</v>
          </cell>
          <cell r="G4">
            <v>55.8</v>
          </cell>
        </row>
        <row r="5">
          <cell r="A5" t="str">
            <v>董家磊</v>
          </cell>
          <cell r="B5"/>
          <cell r="C5" t="str">
            <v>2026年度心理先进班级（0.75分）</v>
          </cell>
          <cell r="D5"/>
          <cell r="E5">
            <v>69.94</v>
          </cell>
          <cell r="F5">
            <v>92</v>
          </cell>
          <cell r="G5">
            <v>55.6</v>
          </cell>
        </row>
        <row r="6">
          <cell r="A6" t="str">
            <v>杜敏康</v>
          </cell>
          <cell r="B6"/>
          <cell r="C6" t="str">
            <v>2026年度心理先进班级（0.75分）</v>
          </cell>
          <cell r="D6"/>
          <cell r="E6">
            <v>74.84</v>
          </cell>
          <cell r="F6">
            <v>92</v>
          </cell>
          <cell r="G6">
            <v>80.599999999999994</v>
          </cell>
        </row>
        <row r="7">
          <cell r="A7" t="str">
            <v>丰敬奇</v>
          </cell>
          <cell r="B7"/>
          <cell r="C7" t="str">
            <v>2026年度心理先进班级（0.75分）</v>
          </cell>
          <cell r="D7"/>
          <cell r="E7">
            <v>75.150000000000006</v>
          </cell>
          <cell r="F7">
            <v>92</v>
          </cell>
          <cell r="G7">
            <v>86.6</v>
          </cell>
        </row>
        <row r="8">
          <cell r="A8" t="str">
            <v>付妍雪</v>
          </cell>
          <cell r="B8"/>
          <cell r="C8" t="str">
            <v>心理委员（0.5分）
微电子心理协会主席（2分）
525互动街区志愿者（0.75分）
优秀心理委员（1.5分）
2026年度心理先进班级（0.75分）
共计（5.5分）</v>
          </cell>
          <cell r="D8"/>
          <cell r="E8">
            <v>84.21</v>
          </cell>
          <cell r="F8">
            <v>92</v>
          </cell>
          <cell r="G8">
            <v>74.2</v>
          </cell>
        </row>
        <row r="9">
          <cell r="A9" t="str">
            <v>龚梦琪</v>
          </cell>
          <cell r="B9" t="str">
            <v>发明专利实审三作  (0.125分）</v>
          </cell>
          <cell r="C9" t="str">
            <v>宿舍长（0.5分）
优秀宿舍信息联络员（1.5分）
2026年度心理先进班级（0.75分）
共计 （2.75分）</v>
          </cell>
          <cell r="D9"/>
          <cell r="E9">
            <v>87.8</v>
          </cell>
          <cell r="F9">
            <v>92</v>
          </cell>
          <cell r="G9">
            <v>70.7</v>
          </cell>
        </row>
        <row r="10">
          <cell r="A10" t="str">
            <v>何苏林</v>
          </cell>
          <cell r="B10"/>
          <cell r="C10" t="str">
            <v>2026年度心理先进班级（0.75分）</v>
          </cell>
          <cell r="D10"/>
          <cell r="E10">
            <v>79.7</v>
          </cell>
          <cell r="F10">
            <v>92</v>
          </cell>
          <cell r="G10">
            <v>60.4</v>
          </cell>
        </row>
        <row r="11">
          <cell r="A11" t="str">
            <v>匡筱曦</v>
          </cell>
          <cell r="B11"/>
          <cell r="C11" t="str">
            <v>2026年度心理先进班级（0.75分）</v>
          </cell>
          <cell r="D11"/>
          <cell r="E11">
            <v>83.48</v>
          </cell>
          <cell r="F11">
            <v>92</v>
          </cell>
          <cell r="G11">
            <v>63.8</v>
          </cell>
        </row>
        <row r="12">
          <cell r="A12" t="str">
            <v>李佳诺</v>
          </cell>
          <cell r="B12"/>
          <cell r="C12" t="str">
            <v>2026年度心理先进班级（0.75分）</v>
          </cell>
          <cell r="D12"/>
          <cell r="E12">
            <v>83.48</v>
          </cell>
          <cell r="F12">
            <v>92</v>
          </cell>
          <cell r="G12">
            <v>52.6</v>
          </cell>
        </row>
        <row r="13">
          <cell r="A13" t="str">
            <v>刘军</v>
          </cell>
          <cell r="B13"/>
          <cell r="C13" t="str">
            <v>宿舍长（0.5）
2026年度心理先进班级（0.75分）
共计（1.25）</v>
          </cell>
          <cell r="D13"/>
          <cell r="E13">
            <v>86.3</v>
          </cell>
          <cell r="F13">
            <v>92</v>
          </cell>
          <cell r="G13">
            <v>79.8</v>
          </cell>
        </row>
        <row r="14">
          <cell r="A14" t="str">
            <v>刘雁昕</v>
          </cell>
          <cell r="B14"/>
          <cell r="C14" t="str">
            <v>2026年度心理先进班级（0.75分）</v>
          </cell>
          <cell r="D14"/>
          <cell r="E14">
            <v>84.11</v>
          </cell>
          <cell r="F14">
            <v>92</v>
          </cell>
          <cell r="G14">
            <v>71.75</v>
          </cell>
        </row>
        <row r="15">
          <cell r="A15" t="str">
            <v>吕嘉豪</v>
          </cell>
          <cell r="B15"/>
          <cell r="C15" t="str">
            <v>2026年度心理先进班级（0.75分）</v>
          </cell>
          <cell r="D15"/>
          <cell r="E15">
            <v>70.25</v>
          </cell>
          <cell r="F15">
            <v>92</v>
          </cell>
          <cell r="G15">
            <v>70.599999999999994</v>
          </cell>
        </row>
        <row r="16">
          <cell r="A16" t="str">
            <v>孟自远</v>
          </cell>
          <cell r="B16"/>
          <cell r="C16" t="str">
            <v>2026年度心理先进班级（0.75分）</v>
          </cell>
          <cell r="D16"/>
          <cell r="E16">
            <v>78.63</v>
          </cell>
          <cell r="F16">
            <v>92</v>
          </cell>
          <cell r="G16">
            <v>76.400000000000006</v>
          </cell>
        </row>
        <row r="17">
          <cell r="A17" t="str">
            <v>浦如洋</v>
          </cell>
          <cell r="B17"/>
          <cell r="C17" t="str">
            <v>2026年度心理先进班级（0.75分）</v>
          </cell>
          <cell r="D17"/>
          <cell r="E17">
            <v>66.540000000000006</v>
          </cell>
          <cell r="F17">
            <v>92</v>
          </cell>
          <cell r="G17">
            <v>62.15</v>
          </cell>
        </row>
        <row r="18">
          <cell r="A18" t="str">
            <v>任立航</v>
          </cell>
          <cell r="B18"/>
          <cell r="C18" t="str">
            <v>班长（1.5分）
2026年度心理先进班级（0.75分） 
文明宿舍(0.75)          共计（3分）</v>
          </cell>
          <cell r="D18"/>
          <cell r="E18">
            <v>79.38</v>
          </cell>
          <cell r="F18">
            <v>92</v>
          </cell>
          <cell r="G18">
            <v>77.599999999999994</v>
          </cell>
        </row>
        <row r="19">
          <cell r="A19" t="str">
            <v>荣蓉</v>
          </cell>
          <cell r="B19" t="str">
            <v xml:space="preserve">数学建模省三（1分）
三创赛省一（1分）
公司法人（1.5分）
论文三区排名第二一篇，排名第三一篇（2分）
挑战者杯校一负责人（2分）
发明专利实审一作两篇，二作一篇（1.25分）
校级大创项目结项第二负责人（0.5分）
电赛校三等奖（0.5分）
“创青春”南通市青年创新创业大赛优胜奖负责人（0.25分）
智能车省三（0.5分）
共计（10.5分）
</v>
          </cell>
          <cell r="C19" t="str">
            <v xml:space="preserve">院心协朋辈部部长（2分）
学习委员（1分）
校资助宣传大使（1.5分）
寒假回母校宣讲先进个人（1.5分）
+寒假回母校宣讲优秀团队（0.75分）不加分，两者选高分
江苏省红十字青年志愿服务项目省奖（1.5分）
2025年度心协优秀干部（1.5分）
2026年度心理先进班级（0.75分）
中天杯优秀志愿者校章（0.75分）
校青语讲师团（0.5分）
共计（11分）
</v>
          </cell>
          <cell r="D19"/>
          <cell r="E19">
            <v>90.48</v>
          </cell>
          <cell r="F19">
            <v>92</v>
          </cell>
          <cell r="G19">
            <v>74.3</v>
          </cell>
        </row>
        <row r="20">
          <cell r="A20" t="str">
            <v>邵泽宇</v>
          </cell>
          <cell r="B20"/>
          <cell r="C20" t="str">
            <v>2026年度心理先进班级（0.75分）</v>
          </cell>
          <cell r="D20"/>
          <cell r="E20">
            <v>74.12</v>
          </cell>
          <cell r="F20">
            <v>92</v>
          </cell>
          <cell r="G20">
            <v>50.7</v>
          </cell>
        </row>
        <row r="21">
          <cell r="A21" t="str">
            <v>孙翰</v>
          </cell>
          <cell r="B21"/>
          <cell r="C21" t="str">
            <v>2026年度心理先进班级（0.75分）                    新媒体（2分）            共计（2.75）</v>
          </cell>
          <cell r="D21"/>
          <cell r="E21">
            <v>78.349999999999994</v>
          </cell>
          <cell r="F21">
            <v>92</v>
          </cell>
          <cell r="G21">
            <v>42</v>
          </cell>
        </row>
        <row r="22">
          <cell r="A22" t="str">
            <v>唐屹</v>
          </cell>
          <cell r="B22"/>
          <cell r="C22" t="str">
            <v>2026年度心理先进班级（0.75分）</v>
          </cell>
          <cell r="D22"/>
          <cell r="E22">
            <v>80.510000000000005</v>
          </cell>
          <cell r="F22">
            <v>92</v>
          </cell>
          <cell r="G22">
            <v>64.8</v>
          </cell>
        </row>
        <row r="23">
          <cell r="A23" t="str">
            <v>汪贝贝</v>
          </cell>
          <cell r="B23" t="str">
            <v>2025年数学建模校赛三等奖（0.5分）
共计（0.5分）</v>
          </cell>
          <cell r="C23" t="str">
            <v>2026年525活动积极分子（0.75分）
2026年先进班级（0.75分）0.5
共计（1.5分）</v>
          </cell>
          <cell r="D23"/>
          <cell r="E23">
            <v>84.4</v>
          </cell>
          <cell r="F23">
            <v>92</v>
          </cell>
          <cell r="G23">
            <v>72.55</v>
          </cell>
        </row>
        <row r="24">
          <cell r="A24" t="str">
            <v>汪帅</v>
          </cell>
          <cell r="B24"/>
          <cell r="C24" t="str">
            <v>2026年度心理先进班级（0.75分）</v>
          </cell>
          <cell r="D24"/>
          <cell r="E24">
            <v>78.53</v>
          </cell>
          <cell r="F24">
            <v>92</v>
          </cell>
          <cell r="G24">
            <v>60</v>
          </cell>
        </row>
        <row r="25">
          <cell r="A25" t="str">
            <v>王铮浩</v>
          </cell>
          <cell r="B25" t="str">
            <v>校级达成项目结题证书（1分）
共计（1分）</v>
          </cell>
          <cell r="C25" t="str">
            <v>2026年度心理先进班级（0.75分）
402宿舍长（0.5分）
共计（1.25分）</v>
          </cell>
          <cell r="D25"/>
          <cell r="E25">
            <v>84.63</v>
          </cell>
          <cell r="F25">
            <v>92</v>
          </cell>
          <cell r="G25">
            <v>67.3</v>
          </cell>
        </row>
        <row r="26">
          <cell r="A26" t="str">
            <v>肖健</v>
          </cell>
          <cell r="B26"/>
          <cell r="C26" t="str">
            <v>2026年度心理先进班级（0.75分）</v>
          </cell>
          <cell r="D26"/>
          <cell r="E26">
            <v>82.58</v>
          </cell>
          <cell r="F26">
            <v>92</v>
          </cell>
          <cell r="G26">
            <v>64.5</v>
          </cell>
        </row>
        <row r="27">
          <cell r="A27" t="str">
            <v>徐子皓</v>
          </cell>
          <cell r="B27" t="str">
            <v>英语四级（1分）
英语六级（1.25分）
共计（2.25分）</v>
          </cell>
          <cell r="C27" t="str">
            <v>2026年度心理先进班级（0.75分）</v>
          </cell>
          <cell r="D27"/>
          <cell r="E27">
            <v>64.650000000000006</v>
          </cell>
          <cell r="F27">
            <v>92</v>
          </cell>
          <cell r="G27">
            <v>35.6</v>
          </cell>
        </row>
        <row r="28">
          <cell r="A28" t="str">
            <v>徐子睿</v>
          </cell>
          <cell r="B28" t="str">
            <v>首次6级（1.25）
共计（1.25分）</v>
          </cell>
          <cell r="C28" t="str">
            <v>2026年度心理先进班级（0.5分）
社会实践优秀团体（0.75）
共计（1.25分）</v>
          </cell>
          <cell r="D28"/>
          <cell r="E28">
            <v>81.59</v>
          </cell>
          <cell r="F28">
            <v>92</v>
          </cell>
          <cell r="G28">
            <v>80.5</v>
          </cell>
        </row>
        <row r="29">
          <cell r="A29" t="str">
            <v>姚虹宇</v>
          </cell>
          <cell r="B29"/>
          <cell r="C29" t="str">
            <v>2026年度心理先进班级（0.75分）
团支书（1分）
共计（1.75分）</v>
          </cell>
          <cell r="D29"/>
          <cell r="E29">
            <v>75.3</v>
          </cell>
          <cell r="F29">
            <v>92</v>
          </cell>
          <cell r="G29">
            <v>73.400000000000006</v>
          </cell>
        </row>
        <row r="30">
          <cell r="A30" t="str">
            <v>张俊杰</v>
          </cell>
          <cell r="B30"/>
          <cell r="C30" t="str">
            <v>2026年度心理先进班级（0.75分）</v>
          </cell>
          <cell r="D30"/>
          <cell r="E30">
            <v>65.19</v>
          </cell>
          <cell r="F30">
            <v>92</v>
          </cell>
          <cell r="G30">
            <v>54.7</v>
          </cell>
        </row>
        <row r="31">
          <cell r="A31" t="str">
            <v>张晓东</v>
          </cell>
          <cell r="B31" t="str">
            <v>大学生创新创业大赛一等奖第三负责人 （0.5分）
小挑校赛铜奖第二负责人（0.5分）
专利实审四作（0.0625分）
“创青春”南通市青年创新创业大赛优胜奖（0.25分）
首次通过四级（1分）
共计（2.3125分）</v>
          </cell>
          <cell r="C31" t="str">
            <v xml:space="preserve">南通大学微电子学院迎新晚会 优秀表演者（0.75分）
2025年暑期“三下乡”先进个人（1.5分）
2026年度心理先进班级（0.75分）
共计（3分）
</v>
          </cell>
          <cell r="D31"/>
          <cell r="E31">
            <v>83.79</v>
          </cell>
          <cell r="F31">
            <v>92</v>
          </cell>
          <cell r="G31">
            <v>81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电子科学"/>
      <sheetName val="集成"/>
      <sheetName val="特殊"/>
      <sheetName val="Sheet1"/>
      <sheetName val="Sheet2"/>
    </sheetNames>
    <sheetDataSet>
      <sheetData sheetId="0" refreshError="1"/>
      <sheetData sheetId="1" refreshError="1"/>
      <sheetData sheetId="2" refreshError="1"/>
      <sheetData sheetId="3" refreshError="1">
        <row r="2">
          <cell r="A2" t="str">
            <v>姓名</v>
          </cell>
          <cell r="B2" t="str">
            <v>智育成绩</v>
          </cell>
        </row>
        <row r="3">
          <cell r="A3" t="str">
            <v>唐雨晴</v>
          </cell>
          <cell r="B3">
            <v>94.836734693877503</v>
          </cell>
        </row>
        <row r="4">
          <cell r="A4" t="str">
            <v>叶圣芸</v>
          </cell>
          <cell r="B4">
            <v>94.163265306122497</v>
          </cell>
        </row>
        <row r="5">
          <cell r="A5" t="str">
            <v>张曼</v>
          </cell>
          <cell r="B5">
            <v>91.408163265306101</v>
          </cell>
        </row>
        <row r="6">
          <cell r="A6" t="str">
            <v>何玉娇</v>
          </cell>
          <cell r="B6">
            <v>90.285714285714306</v>
          </cell>
        </row>
        <row r="7">
          <cell r="A7" t="str">
            <v>赵思佳</v>
          </cell>
          <cell r="B7">
            <v>90.040816326530603</v>
          </cell>
        </row>
        <row r="8">
          <cell r="A8" t="str">
            <v>常峻梵</v>
          </cell>
          <cell r="B8">
            <v>86.571428571428598</v>
          </cell>
        </row>
        <row r="9">
          <cell r="A9" t="str">
            <v>黄畅</v>
          </cell>
          <cell r="B9">
            <v>86.102040816326493</v>
          </cell>
        </row>
        <row r="10">
          <cell r="A10" t="str">
            <v>赵万鹏</v>
          </cell>
          <cell r="B10">
            <v>85.571428571428598</v>
          </cell>
        </row>
        <row r="11">
          <cell r="A11" t="str">
            <v>赵权威</v>
          </cell>
          <cell r="B11">
            <v>84.306122448979593</v>
          </cell>
        </row>
        <row r="12">
          <cell r="A12" t="str">
            <v>李昂</v>
          </cell>
          <cell r="B12">
            <v>83.632653061224502</v>
          </cell>
        </row>
        <row r="13">
          <cell r="A13" t="str">
            <v>朱绍泽</v>
          </cell>
          <cell r="B13">
            <v>83.367346938775498</v>
          </cell>
        </row>
        <row r="14">
          <cell r="A14" t="str">
            <v>吴盛林</v>
          </cell>
          <cell r="B14">
            <v>83.346938775510196</v>
          </cell>
        </row>
        <row r="15">
          <cell r="A15" t="str">
            <v>陈力宁</v>
          </cell>
          <cell r="B15">
            <v>81.306122448979593</v>
          </cell>
        </row>
        <row r="16">
          <cell r="A16" t="str">
            <v>王晨熙</v>
          </cell>
          <cell r="B16">
            <v>80.877551020408205</v>
          </cell>
        </row>
        <row r="17">
          <cell r="A17" t="str">
            <v>李键铭</v>
          </cell>
          <cell r="B17">
            <v>78.693877551020407</v>
          </cell>
        </row>
        <row r="18">
          <cell r="A18" t="str">
            <v>李潘</v>
          </cell>
          <cell r="B18">
            <v>78.673469387755105</v>
          </cell>
        </row>
        <row r="19">
          <cell r="A19" t="str">
            <v>姜瑞</v>
          </cell>
          <cell r="B19">
            <v>78.591836734693899</v>
          </cell>
        </row>
        <row r="20">
          <cell r="A20" t="str">
            <v>陈攀宇</v>
          </cell>
          <cell r="B20">
            <v>78.387755102040799</v>
          </cell>
        </row>
        <row r="21">
          <cell r="A21" t="str">
            <v>曹泽文</v>
          </cell>
          <cell r="B21">
            <v>76.612244897959201</v>
          </cell>
        </row>
        <row r="22">
          <cell r="A22" t="str">
            <v>张威涛</v>
          </cell>
          <cell r="B22">
            <v>76.265306122449005</v>
          </cell>
        </row>
        <row r="23">
          <cell r="A23" t="str">
            <v>谢宸</v>
          </cell>
          <cell r="B23">
            <v>74.387755102040799</v>
          </cell>
        </row>
        <row r="24">
          <cell r="A24" t="str">
            <v>方嘉鑫</v>
          </cell>
          <cell r="B24">
            <v>73.775510204081598</v>
          </cell>
        </row>
        <row r="25">
          <cell r="A25" t="str">
            <v>朱沈峰</v>
          </cell>
          <cell r="B25">
            <v>73.693877551020407</v>
          </cell>
        </row>
        <row r="26">
          <cell r="A26" t="str">
            <v>倪辰相</v>
          </cell>
          <cell r="B26">
            <v>73</v>
          </cell>
        </row>
        <row r="27">
          <cell r="A27" t="str">
            <v>李汶骏</v>
          </cell>
          <cell r="B27">
            <v>71.673469387755105</v>
          </cell>
        </row>
        <row r="28">
          <cell r="A28" t="str">
            <v>房子豪</v>
          </cell>
          <cell r="B28">
            <v>69.571428571428598</v>
          </cell>
        </row>
        <row r="29">
          <cell r="A29" t="str">
            <v>熊子凡</v>
          </cell>
          <cell r="B29">
            <v>66.183673469387799</v>
          </cell>
        </row>
        <row r="30">
          <cell r="A30" t="str">
            <v>付朗</v>
          </cell>
          <cell r="B30">
            <v>61.326530612244902</v>
          </cell>
        </row>
        <row r="31">
          <cell r="A31" t="str">
            <v>曾鑫正</v>
          </cell>
          <cell r="B31">
            <v>79.183673469387799</v>
          </cell>
        </row>
        <row r="32">
          <cell r="A32" t="str">
            <v>朱益凡</v>
          </cell>
          <cell r="B32">
            <v>51.5102040816327</v>
          </cell>
        </row>
        <row r="33">
          <cell r="A33" t="str">
            <v>陈玉清</v>
          </cell>
          <cell r="B33">
            <v>63.142857142857103</v>
          </cell>
        </row>
        <row r="34">
          <cell r="A34" t="str">
            <v>韩磊</v>
          </cell>
          <cell r="B34">
            <v>54.612244897959201</v>
          </cell>
        </row>
        <row r="35">
          <cell r="A35" t="str">
            <v>洪逍</v>
          </cell>
          <cell r="B35">
            <v>66.469387755102005</v>
          </cell>
        </row>
        <row r="36">
          <cell r="A36" t="str">
            <v>刘陆玮</v>
          </cell>
          <cell r="B36">
            <v>61.244897959183703</v>
          </cell>
        </row>
        <row r="37">
          <cell r="A37" t="str">
            <v>彭明睿</v>
          </cell>
          <cell r="B37">
            <v>62.224489795918402</v>
          </cell>
        </row>
        <row r="38">
          <cell r="A38" t="str">
            <v>言浩显</v>
          </cell>
          <cell r="B38">
            <v>71.081632653061206</v>
          </cell>
        </row>
        <row r="39">
          <cell r="A39" t="str">
            <v>白瑞敏</v>
          </cell>
          <cell r="B39">
            <v>92.632653061224502</v>
          </cell>
        </row>
        <row r="40">
          <cell r="A40" t="str">
            <v>白紫涵</v>
          </cell>
          <cell r="B40">
            <v>91.897959183673507</v>
          </cell>
        </row>
        <row r="41">
          <cell r="A41" t="str">
            <v>陈品良</v>
          </cell>
          <cell r="B41">
            <v>89.734693877550995</v>
          </cell>
        </row>
        <row r="42">
          <cell r="A42" t="str">
            <v>孙榕</v>
          </cell>
          <cell r="B42">
            <v>89.122448979591795</v>
          </cell>
        </row>
        <row r="43">
          <cell r="A43" t="str">
            <v>周杭</v>
          </cell>
          <cell r="B43">
            <v>88.693877551020407</v>
          </cell>
        </row>
        <row r="44">
          <cell r="A44" t="str">
            <v>夏梦圆</v>
          </cell>
          <cell r="B44">
            <v>88.653061224489804</v>
          </cell>
        </row>
        <row r="45">
          <cell r="A45" t="str">
            <v>夏韵涵</v>
          </cell>
          <cell r="B45">
            <v>88.551020408163296</v>
          </cell>
        </row>
        <row r="46">
          <cell r="A46" t="str">
            <v>李舒婷</v>
          </cell>
          <cell r="B46">
            <v>87.367346938775498</v>
          </cell>
        </row>
        <row r="47">
          <cell r="A47" t="str">
            <v>濮荣幸</v>
          </cell>
          <cell r="B47">
            <v>86.734693877550995</v>
          </cell>
        </row>
        <row r="48">
          <cell r="A48" t="str">
            <v>孔浩名</v>
          </cell>
          <cell r="B48">
            <v>86.469387755102005</v>
          </cell>
        </row>
        <row r="49">
          <cell r="A49" t="str">
            <v>周佳琪</v>
          </cell>
          <cell r="B49">
            <v>86.2040816326531</v>
          </cell>
        </row>
        <row r="50">
          <cell r="A50" t="str">
            <v>杨程</v>
          </cell>
          <cell r="B50">
            <v>84.979591836734699</v>
          </cell>
        </row>
        <row r="51">
          <cell r="A51" t="str">
            <v>邵羿嘉</v>
          </cell>
          <cell r="B51">
            <v>84.897959183673507</v>
          </cell>
        </row>
        <row r="52">
          <cell r="A52" t="str">
            <v>金雨乐</v>
          </cell>
          <cell r="B52">
            <v>84.2040816326531</v>
          </cell>
        </row>
        <row r="53">
          <cell r="A53" t="str">
            <v>张春雨</v>
          </cell>
          <cell r="B53">
            <v>82.346938775510196</v>
          </cell>
        </row>
        <row r="54">
          <cell r="A54" t="str">
            <v>黄明丰亦</v>
          </cell>
          <cell r="B54">
            <v>81.979591836734699</v>
          </cell>
        </row>
        <row r="55">
          <cell r="A55" t="str">
            <v>于昊天</v>
          </cell>
          <cell r="B55">
            <v>79.775510204081598</v>
          </cell>
        </row>
        <row r="56">
          <cell r="A56" t="str">
            <v>周志鹏</v>
          </cell>
          <cell r="B56">
            <v>78.285714285714306</v>
          </cell>
        </row>
        <row r="57">
          <cell r="A57" t="str">
            <v>陈康</v>
          </cell>
          <cell r="B57">
            <v>78.244897959183703</v>
          </cell>
        </row>
        <row r="58">
          <cell r="A58" t="str">
            <v>耿明月</v>
          </cell>
          <cell r="B58">
            <v>78.183673469387799</v>
          </cell>
        </row>
        <row r="59">
          <cell r="A59" t="str">
            <v>尹家俊扬</v>
          </cell>
          <cell r="B59">
            <v>77.632653061224502</v>
          </cell>
        </row>
        <row r="60">
          <cell r="A60" t="str">
            <v>马国安</v>
          </cell>
          <cell r="B60">
            <v>77.591836734693899</v>
          </cell>
        </row>
        <row r="61">
          <cell r="A61" t="str">
            <v>黄子恒</v>
          </cell>
          <cell r="B61">
            <v>76.959183673469397</v>
          </cell>
        </row>
        <row r="62">
          <cell r="A62" t="str">
            <v>吴胜金</v>
          </cell>
          <cell r="B62">
            <v>74.387755102040799</v>
          </cell>
        </row>
        <row r="63">
          <cell r="A63" t="str">
            <v>刘瑞鑫</v>
          </cell>
          <cell r="B63">
            <v>74.367346938775498</v>
          </cell>
        </row>
        <row r="64">
          <cell r="A64" t="str">
            <v>程国豪</v>
          </cell>
          <cell r="B64">
            <v>73.673469387755105</v>
          </cell>
        </row>
        <row r="65">
          <cell r="A65" t="str">
            <v>单梦杰</v>
          </cell>
          <cell r="B65">
            <v>73.571428571428598</v>
          </cell>
        </row>
        <row r="66">
          <cell r="A66" t="str">
            <v>顾晋宇</v>
          </cell>
          <cell r="B66">
            <v>70.836734693877503</v>
          </cell>
        </row>
        <row r="67">
          <cell r="A67" t="str">
            <v>马骁骏</v>
          </cell>
          <cell r="B67">
            <v>88.857142857142904</v>
          </cell>
        </row>
        <row r="68">
          <cell r="A68" t="str">
            <v>王嫚</v>
          </cell>
          <cell r="B68">
            <v>69.653061224489804</v>
          </cell>
        </row>
        <row r="69">
          <cell r="A69" t="str">
            <v>李晨宁</v>
          </cell>
          <cell r="B69">
            <v>61</v>
          </cell>
        </row>
        <row r="70">
          <cell r="A70" t="str">
            <v>范昶江</v>
          </cell>
          <cell r="B70">
            <v>74.653061224489804</v>
          </cell>
        </row>
        <row r="71">
          <cell r="A71" t="str">
            <v>刘畅</v>
          </cell>
          <cell r="B71">
            <v>68.020408163265301</v>
          </cell>
        </row>
        <row r="72">
          <cell r="A72" t="str">
            <v>徐晴</v>
          </cell>
          <cell r="B72">
            <v>94.142857142857096</v>
          </cell>
        </row>
        <row r="73">
          <cell r="A73" t="str">
            <v>沈阳</v>
          </cell>
          <cell r="B73">
            <v>92.673469387755105</v>
          </cell>
        </row>
        <row r="74">
          <cell r="A74" t="str">
            <v>司栋淇</v>
          </cell>
          <cell r="B74">
            <v>91.938775510204096</v>
          </cell>
        </row>
        <row r="75">
          <cell r="A75" t="str">
            <v>刘亚蕊</v>
          </cell>
          <cell r="B75">
            <v>89.979591836734699</v>
          </cell>
        </row>
        <row r="76">
          <cell r="A76" t="str">
            <v>张雪娇</v>
          </cell>
          <cell r="B76">
            <v>89.346938775510196</v>
          </cell>
        </row>
        <row r="77">
          <cell r="A77" t="str">
            <v>王瑞鑫</v>
          </cell>
          <cell r="B77">
            <v>87.510204081632693</v>
          </cell>
        </row>
        <row r="78">
          <cell r="A78" t="str">
            <v>王雨泽</v>
          </cell>
          <cell r="B78">
            <v>86.775510204081598</v>
          </cell>
        </row>
        <row r="79">
          <cell r="A79" t="str">
            <v>向奕诚</v>
          </cell>
          <cell r="B79">
            <v>81.714285714285694</v>
          </cell>
        </row>
        <row r="80">
          <cell r="A80" t="str">
            <v>刘宇轩</v>
          </cell>
          <cell r="B80">
            <v>80.816326530612201</v>
          </cell>
        </row>
        <row r="81">
          <cell r="A81" t="str">
            <v>董柳茹</v>
          </cell>
          <cell r="B81">
            <v>78.693877551020407</v>
          </cell>
        </row>
        <row r="82">
          <cell r="A82" t="str">
            <v>马锦城</v>
          </cell>
          <cell r="B82">
            <v>78.040816326530603</v>
          </cell>
        </row>
        <row r="83">
          <cell r="A83" t="str">
            <v>卢宇涵</v>
          </cell>
          <cell r="B83">
            <v>77.755102040816297</v>
          </cell>
        </row>
        <row r="84">
          <cell r="A84" t="str">
            <v>熊宇坤</v>
          </cell>
          <cell r="B84">
            <v>77.653061224489804</v>
          </cell>
        </row>
        <row r="85">
          <cell r="A85" t="str">
            <v>陈旻曦</v>
          </cell>
          <cell r="B85">
            <v>76.653061224489804</v>
          </cell>
        </row>
        <row r="86">
          <cell r="A86" t="str">
            <v>何梓辉</v>
          </cell>
          <cell r="B86">
            <v>76.061224489795904</v>
          </cell>
        </row>
        <row r="87">
          <cell r="A87" t="str">
            <v>夏宇</v>
          </cell>
          <cell r="B87">
            <v>70.979591836734699</v>
          </cell>
        </row>
        <row r="88">
          <cell r="A88" t="str">
            <v>李东霖</v>
          </cell>
          <cell r="B88">
            <v>68.857142857142904</v>
          </cell>
        </row>
        <row r="89">
          <cell r="A89" t="str">
            <v>张登玉</v>
          </cell>
          <cell r="B89">
            <v>55.755102040816297</v>
          </cell>
        </row>
        <row r="90">
          <cell r="A90" t="str">
            <v>王诗雅</v>
          </cell>
          <cell r="B90">
            <v>87.428571428571402</v>
          </cell>
        </row>
        <row r="91">
          <cell r="A91" t="str">
            <v>李昊澄</v>
          </cell>
          <cell r="B91">
            <v>74.734693877550995</v>
          </cell>
        </row>
        <row r="92">
          <cell r="A92" t="str">
            <v>严成杰</v>
          </cell>
          <cell r="B92">
            <v>61.122448979591802</v>
          </cell>
        </row>
        <row r="93">
          <cell r="A93" t="str">
            <v>郭鑫来</v>
          </cell>
          <cell r="B93">
            <v>81.285714285714306</v>
          </cell>
        </row>
        <row r="94">
          <cell r="A94" t="str">
            <v>张文皞</v>
          </cell>
          <cell r="B94">
            <v>73.020408163265301</v>
          </cell>
        </row>
        <row r="95">
          <cell r="A95" t="str">
            <v>裴婕</v>
          </cell>
          <cell r="B95">
            <v>69.122448979591795</v>
          </cell>
        </row>
        <row r="96">
          <cell r="A96" t="str">
            <v>陈俊熙</v>
          </cell>
          <cell r="B96">
            <v>70.489795918367307</v>
          </cell>
        </row>
        <row r="97">
          <cell r="A97" t="str">
            <v>侯敬成</v>
          </cell>
          <cell r="B97">
            <v>64.673469387755105</v>
          </cell>
        </row>
        <row r="98">
          <cell r="A98" t="str">
            <v>李嘉庆</v>
          </cell>
          <cell r="B98">
            <v>57.673469387755098</v>
          </cell>
        </row>
        <row r="99">
          <cell r="A99" t="str">
            <v>梁益锦</v>
          </cell>
          <cell r="B99">
            <v>65.816326530612201</v>
          </cell>
        </row>
        <row r="100">
          <cell r="A100" t="str">
            <v>刘宏亮</v>
          </cell>
          <cell r="B100">
            <v>46.530612244898002</v>
          </cell>
        </row>
        <row r="101">
          <cell r="A101" t="str">
            <v>于凯源</v>
          </cell>
          <cell r="B101">
            <v>65.122448979591795</v>
          </cell>
        </row>
        <row r="102">
          <cell r="A102" t="str">
            <v>张鸿</v>
          </cell>
          <cell r="B102">
            <v>41.071428571428598</v>
          </cell>
        </row>
        <row r="103">
          <cell r="A103" t="str">
            <v>章嘉乐</v>
          </cell>
          <cell r="B103">
            <v>61.775510204081598</v>
          </cell>
        </row>
        <row r="104">
          <cell r="A104" t="str">
            <v>朱爽</v>
          </cell>
          <cell r="B104">
            <v>72.632653061224502</v>
          </cell>
        </row>
        <row r="105">
          <cell r="A105" t="str">
            <v>马欣妍</v>
          </cell>
          <cell r="B105">
            <v>94.163265306122497</v>
          </cell>
        </row>
        <row r="106">
          <cell r="A106" t="str">
            <v>李兴燕</v>
          </cell>
          <cell r="B106">
            <v>92</v>
          </cell>
        </row>
        <row r="107">
          <cell r="A107" t="str">
            <v>张琪凤</v>
          </cell>
          <cell r="B107">
            <v>90.551020408163296</v>
          </cell>
        </row>
        <row r="108">
          <cell r="A108" t="str">
            <v>黄陈岚</v>
          </cell>
          <cell r="B108">
            <v>86.326530612244895</v>
          </cell>
        </row>
        <row r="109">
          <cell r="A109" t="str">
            <v>冷昊文</v>
          </cell>
          <cell r="B109">
            <v>85.979591836734699</v>
          </cell>
        </row>
        <row r="110">
          <cell r="A110" t="str">
            <v>黄文浩</v>
          </cell>
          <cell r="B110">
            <v>83.816326530612201</v>
          </cell>
        </row>
        <row r="111">
          <cell r="A111" t="str">
            <v>关盛林</v>
          </cell>
          <cell r="B111">
            <v>83.448979591836704</v>
          </cell>
        </row>
        <row r="112">
          <cell r="A112" t="str">
            <v>徐惊宇</v>
          </cell>
          <cell r="B112">
            <v>82.653061224489804</v>
          </cell>
        </row>
        <row r="113">
          <cell r="A113" t="str">
            <v>孙闯</v>
          </cell>
          <cell r="B113">
            <v>79.775510204081598</v>
          </cell>
        </row>
        <row r="114">
          <cell r="A114" t="str">
            <v>徐子一</v>
          </cell>
          <cell r="B114">
            <v>78.938775510204096</v>
          </cell>
        </row>
        <row r="115">
          <cell r="A115" t="str">
            <v>吴德智</v>
          </cell>
          <cell r="B115">
            <v>78.755102040816297</v>
          </cell>
        </row>
        <row r="116">
          <cell r="A116" t="str">
            <v>焦亮</v>
          </cell>
          <cell r="B116">
            <v>77.081632653061206</v>
          </cell>
        </row>
        <row r="117">
          <cell r="A117" t="str">
            <v>李佳</v>
          </cell>
          <cell r="B117">
            <v>76.959183673469397</v>
          </cell>
        </row>
        <row r="118">
          <cell r="A118" t="str">
            <v>朱泽宇</v>
          </cell>
          <cell r="B118">
            <v>73.836734693877503</v>
          </cell>
        </row>
        <row r="119">
          <cell r="A119" t="str">
            <v>张海潮</v>
          </cell>
          <cell r="B119">
            <v>44.775510204081598</v>
          </cell>
        </row>
        <row r="120">
          <cell r="A120" t="str">
            <v>李启喆</v>
          </cell>
          <cell r="B120">
            <v>62.367346938775498</v>
          </cell>
        </row>
        <row r="121">
          <cell r="A121" t="str">
            <v>钱知文</v>
          </cell>
          <cell r="B121">
            <v>52.265306122448997</v>
          </cell>
        </row>
        <row r="122">
          <cell r="A122" t="str">
            <v>丁鹏程</v>
          </cell>
          <cell r="B122">
            <v>81.979591836734699</v>
          </cell>
        </row>
        <row r="123">
          <cell r="A123" t="str">
            <v>朱文杰</v>
          </cell>
          <cell r="B123">
            <v>80.877551020408205</v>
          </cell>
        </row>
        <row r="124">
          <cell r="A124" t="str">
            <v>宋颜</v>
          </cell>
          <cell r="B124">
            <v>73.877551020408205</v>
          </cell>
        </row>
        <row r="125">
          <cell r="A125" t="str">
            <v>薛淳璐</v>
          </cell>
          <cell r="B125">
            <v>66.734693877550995</v>
          </cell>
        </row>
        <row r="126">
          <cell r="A126" t="str">
            <v>包诗健</v>
          </cell>
          <cell r="B126">
            <v>78.489795918367307</v>
          </cell>
        </row>
        <row r="127">
          <cell r="A127" t="str">
            <v>崔一</v>
          </cell>
          <cell r="B127">
            <v>75.183673469387799</v>
          </cell>
        </row>
        <row r="128">
          <cell r="A128" t="str">
            <v>丁旺</v>
          </cell>
          <cell r="B128">
            <v>69.7959183673469</v>
          </cell>
        </row>
        <row r="129">
          <cell r="A129" t="str">
            <v>葛长轩</v>
          </cell>
          <cell r="B129">
            <v>71.836734693877503</v>
          </cell>
        </row>
        <row r="130">
          <cell r="A130" t="str">
            <v>何飞宏</v>
          </cell>
          <cell r="B130">
            <v>36.632653061224502</v>
          </cell>
        </row>
        <row r="131">
          <cell r="A131" t="str">
            <v>黄宇浩</v>
          </cell>
          <cell r="B131">
            <v>61.4897959183673</v>
          </cell>
        </row>
        <row r="132">
          <cell r="A132" t="str">
            <v>李航锐</v>
          </cell>
          <cell r="B132">
            <v>67.020408163265301</v>
          </cell>
        </row>
        <row r="133">
          <cell r="A133" t="str">
            <v>李抒铭</v>
          </cell>
          <cell r="B133">
            <v>73.2040816326531</v>
          </cell>
        </row>
        <row r="134">
          <cell r="A134" t="str">
            <v>潘淋</v>
          </cell>
          <cell r="B134">
            <v>50.6938775510204</v>
          </cell>
        </row>
        <row r="135">
          <cell r="A135" t="str">
            <v>彭思源</v>
          </cell>
          <cell r="B135">
            <v>71.591836734693899</v>
          </cell>
        </row>
        <row r="136">
          <cell r="A136" t="str">
            <v>徐晨昱</v>
          </cell>
          <cell r="B136">
            <v>62.5102040816327</v>
          </cell>
        </row>
        <row r="137">
          <cell r="A137" t="str">
            <v>张法烜</v>
          </cell>
          <cell r="B137">
            <v>67.224489795918402</v>
          </cell>
        </row>
        <row r="138">
          <cell r="A138" t="str">
            <v>张凯迎</v>
          </cell>
          <cell r="B138">
            <v>84.3958333333333</v>
          </cell>
        </row>
      </sheetData>
      <sheetData sheetId="4" refreshError="1">
        <row r="2">
          <cell r="A2" t="str">
            <v>姓名</v>
          </cell>
          <cell r="B2" t="str">
            <v>智育成绩</v>
          </cell>
        </row>
        <row r="3">
          <cell r="A3" t="str">
            <v>张文嘉</v>
          </cell>
          <cell r="B3">
            <v>80.686274509803894</v>
          </cell>
        </row>
        <row r="4">
          <cell r="A4" t="str">
            <v>郭乃赫</v>
          </cell>
          <cell r="B4">
            <v>66.568627450980401</v>
          </cell>
        </row>
        <row r="5">
          <cell r="A5" t="str">
            <v>吴春贤</v>
          </cell>
          <cell r="B5">
            <v>65.294117647058798</v>
          </cell>
        </row>
        <row r="6">
          <cell r="A6" t="str">
            <v>刘东顺</v>
          </cell>
          <cell r="B6">
            <v>48.2156862745098</v>
          </cell>
        </row>
        <row r="7">
          <cell r="A7" t="str">
            <v>王俊翔</v>
          </cell>
          <cell r="B7">
            <v>94.078431372549005</v>
          </cell>
        </row>
        <row r="8">
          <cell r="A8" t="str">
            <v>陈王宇</v>
          </cell>
          <cell r="B8">
            <v>82.156862745097996</v>
          </cell>
        </row>
        <row r="9">
          <cell r="A9" t="str">
            <v>易妍</v>
          </cell>
          <cell r="B9">
            <v>82.764705882352899</v>
          </cell>
        </row>
        <row r="10">
          <cell r="A10" t="str">
            <v>曹正宇</v>
          </cell>
          <cell r="B10">
            <v>92.137254901960802</v>
          </cell>
        </row>
        <row r="11">
          <cell r="A11" t="str">
            <v>巩雯嘉</v>
          </cell>
          <cell r="B11">
            <v>90.450980392156893</v>
          </cell>
        </row>
        <row r="12">
          <cell r="A12" t="str">
            <v>李怡文</v>
          </cell>
          <cell r="B12">
            <v>89.254901960784295</v>
          </cell>
        </row>
        <row r="13">
          <cell r="A13" t="str">
            <v>刘奚睿</v>
          </cell>
          <cell r="B13">
            <v>76.254901960784295</v>
          </cell>
        </row>
        <row r="14">
          <cell r="A14" t="str">
            <v>罗莹莹</v>
          </cell>
          <cell r="B14">
            <v>75.803921568627402</v>
          </cell>
        </row>
        <row r="15">
          <cell r="A15" t="str">
            <v>卞子琦</v>
          </cell>
          <cell r="B15">
            <v>75.901960784313701</v>
          </cell>
        </row>
        <row r="16">
          <cell r="A16" t="str">
            <v>曹瑞</v>
          </cell>
          <cell r="B16">
            <v>75.274509803921603</v>
          </cell>
        </row>
        <row r="17">
          <cell r="A17" t="str">
            <v>陈浩</v>
          </cell>
          <cell r="B17">
            <v>85.980392156862706</v>
          </cell>
        </row>
        <row r="18">
          <cell r="A18" t="str">
            <v>陈进</v>
          </cell>
          <cell r="B18">
            <v>70.529411764705898</v>
          </cell>
        </row>
        <row r="19">
          <cell r="A19" t="str">
            <v>陈铭</v>
          </cell>
          <cell r="B19">
            <v>77.294117647058798</v>
          </cell>
        </row>
        <row r="20">
          <cell r="A20" t="str">
            <v>陈天柱</v>
          </cell>
          <cell r="B20">
            <v>74.607843137254903</v>
          </cell>
        </row>
        <row r="21">
          <cell r="A21" t="str">
            <v>丁东</v>
          </cell>
          <cell r="B21">
            <v>84.627450980392197</v>
          </cell>
        </row>
        <row r="22">
          <cell r="A22" t="str">
            <v>范星尧</v>
          </cell>
          <cell r="B22">
            <v>74.725490196078397</v>
          </cell>
        </row>
        <row r="23">
          <cell r="A23" t="str">
            <v>高迎源</v>
          </cell>
          <cell r="B23">
            <v>90.490196078431396</v>
          </cell>
        </row>
        <row r="24">
          <cell r="A24" t="str">
            <v>李俊豪</v>
          </cell>
          <cell r="B24">
            <v>78.274509803921603</v>
          </cell>
        </row>
        <row r="25">
          <cell r="A25" t="str">
            <v>李云海</v>
          </cell>
          <cell r="B25">
            <v>77.274509803921603</v>
          </cell>
        </row>
        <row r="26">
          <cell r="A26" t="str">
            <v>石顾琨</v>
          </cell>
          <cell r="B26">
            <v>36.019607843137301</v>
          </cell>
        </row>
        <row r="27">
          <cell r="A27" t="str">
            <v>史雨乐</v>
          </cell>
          <cell r="B27">
            <v>78.254901960784295</v>
          </cell>
        </row>
        <row r="28">
          <cell r="A28" t="str">
            <v>宋明怿</v>
          </cell>
          <cell r="B28">
            <v>60.2156862745098</v>
          </cell>
        </row>
        <row r="29">
          <cell r="A29" t="str">
            <v>伍鼎安</v>
          </cell>
          <cell r="B29">
            <v>79.078431372549005</v>
          </cell>
        </row>
        <row r="30">
          <cell r="A30" t="str">
            <v>吴鑫泽</v>
          </cell>
          <cell r="B30">
            <v>86.215686274509807</v>
          </cell>
        </row>
        <row r="31">
          <cell r="A31" t="str">
            <v>吴奕铭</v>
          </cell>
          <cell r="B31">
            <v>74.882352941176507</v>
          </cell>
        </row>
        <row r="32">
          <cell r="A32" t="str">
            <v>徐子权</v>
          </cell>
          <cell r="B32">
            <v>75.843137254902004</v>
          </cell>
        </row>
        <row r="33">
          <cell r="A33" t="str">
            <v>严一航</v>
          </cell>
          <cell r="B33">
            <v>85.705882352941202</v>
          </cell>
        </row>
        <row r="34">
          <cell r="A34" t="str">
            <v>叶鸿恺</v>
          </cell>
          <cell r="B34">
            <v>80.568627450980401</v>
          </cell>
        </row>
        <row r="35">
          <cell r="A35" t="str">
            <v>俞俊豪</v>
          </cell>
          <cell r="B35">
            <v>74.607843137254903</v>
          </cell>
        </row>
        <row r="36">
          <cell r="A36" t="str">
            <v>虞梦飞</v>
          </cell>
          <cell r="B36">
            <v>69.823529411764696</v>
          </cell>
        </row>
        <row r="37">
          <cell r="A37" t="str">
            <v>周文喜</v>
          </cell>
          <cell r="B37">
            <v>77.980392156862706</v>
          </cell>
        </row>
        <row r="38">
          <cell r="A38" t="str">
            <v>朱子晗</v>
          </cell>
          <cell r="B38">
            <v>75.352941176470594</v>
          </cell>
        </row>
        <row r="39">
          <cell r="A39" t="str">
            <v>周杰</v>
          </cell>
          <cell r="B39">
            <v>79.588235294117695</v>
          </cell>
        </row>
        <row r="40">
          <cell r="A40" t="str">
            <v>张曦瑞</v>
          </cell>
          <cell r="B40">
            <v>80.588235294117695</v>
          </cell>
        </row>
        <row r="41">
          <cell r="A41" t="str">
            <v>张家瑞</v>
          </cell>
          <cell r="B41">
            <v>81.725490196078397</v>
          </cell>
        </row>
        <row r="42">
          <cell r="A42" t="str">
            <v>詹志康</v>
          </cell>
          <cell r="B42">
            <v>68.235294117647101</v>
          </cell>
        </row>
        <row r="43">
          <cell r="A43" t="str">
            <v>姚亦石</v>
          </cell>
          <cell r="B43">
            <v>71.686274509803894</v>
          </cell>
        </row>
        <row r="44">
          <cell r="A44" t="str">
            <v>杨奕</v>
          </cell>
          <cell r="B44">
            <v>66.431372549019599</v>
          </cell>
        </row>
        <row r="45">
          <cell r="A45" t="str">
            <v>杨佳昊</v>
          </cell>
          <cell r="B45">
            <v>77.705882352941202</v>
          </cell>
        </row>
        <row r="46">
          <cell r="A46" t="str">
            <v>文明朗</v>
          </cell>
          <cell r="B46">
            <v>72.039215686274503</v>
          </cell>
        </row>
        <row r="47">
          <cell r="A47" t="str">
            <v>王涛</v>
          </cell>
          <cell r="B47">
            <v>71.156862745097996</v>
          </cell>
        </row>
        <row r="48">
          <cell r="A48" t="str">
            <v>孙乾芮</v>
          </cell>
          <cell r="B48">
            <v>68.941176470588204</v>
          </cell>
        </row>
        <row r="49">
          <cell r="A49" t="str">
            <v>盛博远</v>
          </cell>
          <cell r="B49">
            <v>74.529411764705898</v>
          </cell>
        </row>
        <row r="50">
          <cell r="A50" t="str">
            <v>渠彦宁</v>
          </cell>
          <cell r="B50">
            <v>87</v>
          </cell>
        </row>
        <row r="51">
          <cell r="A51" t="str">
            <v>邱浚羽</v>
          </cell>
          <cell r="B51">
            <v>92.058823529411796</v>
          </cell>
        </row>
        <row r="52">
          <cell r="A52" t="str">
            <v>潘尹鹏</v>
          </cell>
          <cell r="B52">
            <v>74.470588235294102</v>
          </cell>
        </row>
        <row r="53">
          <cell r="A53" t="str">
            <v>倪陈乐</v>
          </cell>
          <cell r="B53">
            <v>81.352941176470594</v>
          </cell>
        </row>
        <row r="54">
          <cell r="A54" t="str">
            <v>陆恩棋</v>
          </cell>
          <cell r="B54">
            <v>76.176470588235304</v>
          </cell>
        </row>
        <row r="55">
          <cell r="A55" t="str">
            <v>纪童童</v>
          </cell>
          <cell r="B55">
            <v>67.078431372549005</v>
          </cell>
        </row>
        <row r="56">
          <cell r="A56" t="str">
            <v>黄家轩</v>
          </cell>
          <cell r="B56">
            <v>64.705882352941202</v>
          </cell>
        </row>
        <row r="57">
          <cell r="A57" t="str">
            <v>何海豹</v>
          </cell>
          <cell r="B57">
            <v>66.039215686274503</v>
          </cell>
        </row>
        <row r="58">
          <cell r="A58" t="str">
            <v>管振阳</v>
          </cell>
          <cell r="B58">
            <v>74.058823529411796</v>
          </cell>
        </row>
        <row r="59">
          <cell r="A59" t="str">
            <v>耿佳乐</v>
          </cell>
          <cell r="B59">
            <v>67.921568627450995</v>
          </cell>
        </row>
        <row r="60">
          <cell r="A60" t="str">
            <v>冯本懿</v>
          </cell>
          <cell r="B60">
            <v>77.901960784313701</v>
          </cell>
        </row>
        <row r="61">
          <cell r="A61" t="str">
            <v>朱欣钰</v>
          </cell>
          <cell r="B61">
            <v>92.058823529411796</v>
          </cell>
        </row>
        <row r="62">
          <cell r="A62" t="str">
            <v>张锦</v>
          </cell>
          <cell r="B62">
            <v>87.6666666666667</v>
          </cell>
        </row>
        <row r="63">
          <cell r="A63" t="str">
            <v>许洁</v>
          </cell>
          <cell r="B63">
            <v>79.745098039215705</v>
          </cell>
        </row>
        <row r="64">
          <cell r="A64" t="str">
            <v>王丹妮</v>
          </cell>
          <cell r="B64">
            <v>70</v>
          </cell>
        </row>
        <row r="65">
          <cell r="A65" t="str">
            <v>石娜</v>
          </cell>
          <cell r="B65">
            <v>80.215686274509807</v>
          </cell>
        </row>
        <row r="66">
          <cell r="A66" t="str">
            <v>沈威霖</v>
          </cell>
          <cell r="B66">
            <v>81.843137254902004</v>
          </cell>
        </row>
        <row r="67">
          <cell r="A67" t="str">
            <v>况佳怡</v>
          </cell>
          <cell r="B67">
            <v>88.941176470588204</v>
          </cell>
        </row>
        <row r="68">
          <cell r="A68" t="str">
            <v>顾程景</v>
          </cell>
          <cell r="B68">
            <v>84.764705882352899</v>
          </cell>
        </row>
        <row r="69">
          <cell r="A69" t="str">
            <v>李帅男</v>
          </cell>
          <cell r="B69">
            <v>82.274509803921603</v>
          </cell>
        </row>
        <row r="70">
          <cell r="A70" t="str">
            <v>王子龙</v>
          </cell>
          <cell r="B70">
            <v>57.235294117647101</v>
          </cell>
        </row>
        <row r="71">
          <cell r="A71" t="str">
            <v>刘浩</v>
          </cell>
          <cell r="B71">
            <v>67.6666666666667</v>
          </cell>
        </row>
        <row r="72">
          <cell r="A72" t="str">
            <v>左妍堉</v>
          </cell>
          <cell r="B72">
            <v>68.686274509803894</v>
          </cell>
        </row>
        <row r="73">
          <cell r="A73" t="str">
            <v>吴同启</v>
          </cell>
          <cell r="B73">
            <v>85.764705882352899</v>
          </cell>
        </row>
        <row r="74">
          <cell r="A74" t="str">
            <v>朱远</v>
          </cell>
          <cell r="B74">
            <v>81.235294117647101</v>
          </cell>
        </row>
        <row r="75">
          <cell r="A75" t="str">
            <v>祝杰铭</v>
          </cell>
          <cell r="B75">
            <v>65.6666666666667</v>
          </cell>
        </row>
        <row r="76">
          <cell r="A76" t="str">
            <v>张栩闻</v>
          </cell>
          <cell r="B76">
            <v>83.294117647058798</v>
          </cell>
        </row>
        <row r="77">
          <cell r="A77" t="str">
            <v>张景焱</v>
          </cell>
          <cell r="B77">
            <v>76.882352941176507</v>
          </cell>
        </row>
        <row r="78">
          <cell r="A78" t="str">
            <v>张恒毅</v>
          </cell>
          <cell r="B78">
            <v>82</v>
          </cell>
        </row>
        <row r="79">
          <cell r="A79" t="str">
            <v>袁嘉维</v>
          </cell>
          <cell r="B79">
            <v>78.882352941176507</v>
          </cell>
        </row>
        <row r="80">
          <cell r="A80" t="str">
            <v>袁嘉成</v>
          </cell>
          <cell r="B80">
            <v>80.039215686274503</v>
          </cell>
        </row>
        <row r="81">
          <cell r="A81" t="str">
            <v>杨航</v>
          </cell>
          <cell r="B81">
            <v>76.803921568627402</v>
          </cell>
        </row>
        <row r="82">
          <cell r="A82" t="str">
            <v>徐宇新</v>
          </cell>
          <cell r="B82">
            <v>78.921568627450995</v>
          </cell>
        </row>
        <row r="83">
          <cell r="A83" t="str">
            <v>徐雨涵</v>
          </cell>
          <cell r="B83">
            <v>75.235294117647101</v>
          </cell>
        </row>
        <row r="84">
          <cell r="A84" t="str">
            <v>徐汶杰</v>
          </cell>
          <cell r="B84">
            <v>71.392156862745097</v>
          </cell>
        </row>
        <row r="85">
          <cell r="A85" t="str">
            <v>王尧</v>
          </cell>
          <cell r="B85">
            <v>81.411764705882305</v>
          </cell>
        </row>
        <row r="86">
          <cell r="A86" t="str">
            <v>王磊</v>
          </cell>
          <cell r="B86">
            <v>94.117647058823493</v>
          </cell>
        </row>
        <row r="87">
          <cell r="A87" t="str">
            <v>孙邱齐</v>
          </cell>
          <cell r="B87">
            <v>92.137254901960802</v>
          </cell>
        </row>
        <row r="88">
          <cell r="A88" t="str">
            <v>宋子昂</v>
          </cell>
          <cell r="B88">
            <v>85.725490196078397</v>
          </cell>
        </row>
        <row r="89">
          <cell r="A89" t="str">
            <v>潘际宇</v>
          </cell>
          <cell r="B89">
            <v>79.705882352941202</v>
          </cell>
        </row>
        <row r="90">
          <cell r="A90" t="str">
            <v>孟凡宏</v>
          </cell>
          <cell r="B90">
            <v>78.313725490196106</v>
          </cell>
        </row>
        <row r="91">
          <cell r="A91" t="str">
            <v>刘文斌</v>
          </cell>
          <cell r="B91">
            <v>89.470588235294102</v>
          </cell>
        </row>
        <row r="92">
          <cell r="A92" t="str">
            <v>刘涵</v>
          </cell>
          <cell r="B92">
            <v>71.941176470588204</v>
          </cell>
        </row>
        <row r="93">
          <cell r="A93" t="str">
            <v>刘凡</v>
          </cell>
          <cell r="B93">
            <v>71.823529411764696</v>
          </cell>
        </row>
        <row r="94">
          <cell r="A94" t="str">
            <v>李皓轩</v>
          </cell>
          <cell r="B94">
            <v>78.509803921568604</v>
          </cell>
        </row>
        <row r="95">
          <cell r="A95" t="str">
            <v>高殿杰</v>
          </cell>
          <cell r="B95">
            <v>73.686274509803894</v>
          </cell>
        </row>
        <row r="96">
          <cell r="A96" t="str">
            <v>段宇阳</v>
          </cell>
          <cell r="B96">
            <v>81.117647058823493</v>
          </cell>
        </row>
        <row r="97">
          <cell r="A97" t="str">
            <v>杜睿祺</v>
          </cell>
          <cell r="B97">
            <v>66.450980392156893</v>
          </cell>
        </row>
        <row r="98">
          <cell r="A98" t="str">
            <v>成安</v>
          </cell>
          <cell r="B98">
            <v>78.941176470588204</v>
          </cell>
        </row>
        <row r="99">
          <cell r="A99" t="str">
            <v>杨星新</v>
          </cell>
          <cell r="B99">
            <v>89.901960784313701</v>
          </cell>
        </row>
        <row r="100">
          <cell r="A100" t="str">
            <v>刘元</v>
          </cell>
          <cell r="B100">
            <v>78.352941176470594</v>
          </cell>
        </row>
        <row r="101">
          <cell r="A101" t="str">
            <v>刘熠</v>
          </cell>
          <cell r="B101">
            <v>84.294117647058798</v>
          </cell>
        </row>
        <row r="102">
          <cell r="A102" t="str">
            <v>江陆昱晗</v>
          </cell>
          <cell r="B102">
            <v>70.254901960784295</v>
          </cell>
        </row>
        <row r="103">
          <cell r="A103" t="str">
            <v>丁雅欣</v>
          </cell>
          <cell r="B103">
            <v>91.725490196078397</v>
          </cell>
        </row>
        <row r="104">
          <cell r="A104" t="str">
            <v>丁跃</v>
          </cell>
          <cell r="B104">
            <v>91.6666666666667</v>
          </cell>
        </row>
        <row r="105">
          <cell r="A105" t="str">
            <v>马辰奕</v>
          </cell>
          <cell r="B105">
            <v>82.6666666666667</v>
          </cell>
        </row>
        <row r="106">
          <cell r="A106" t="str">
            <v>成玘</v>
          </cell>
          <cell r="B106">
            <v>65.254901960784295</v>
          </cell>
        </row>
        <row r="107">
          <cell r="A107" t="str">
            <v>唐羽轩</v>
          </cell>
          <cell r="B107">
            <v>69.823529411764696</v>
          </cell>
        </row>
        <row r="108">
          <cell r="A108" t="str">
            <v>杜帅</v>
          </cell>
          <cell r="B108">
            <v>89.313725490196106</v>
          </cell>
        </row>
        <row r="109">
          <cell r="A109" t="str">
            <v>高辉</v>
          </cell>
          <cell r="B109">
            <v>67.921568627450995</v>
          </cell>
        </row>
        <row r="110">
          <cell r="A110" t="str">
            <v>范梦妍</v>
          </cell>
          <cell r="B110">
            <v>95.254901960784295</v>
          </cell>
        </row>
        <row r="111">
          <cell r="A111" t="str">
            <v>宗剑鸣</v>
          </cell>
          <cell r="B111">
            <v>86.960784313725497</v>
          </cell>
        </row>
        <row r="112">
          <cell r="A112" t="str">
            <v>郑子健</v>
          </cell>
          <cell r="B112">
            <v>82.960784313725497</v>
          </cell>
        </row>
        <row r="113">
          <cell r="A113" t="str">
            <v>张开炫</v>
          </cell>
          <cell r="B113">
            <v>70.980392156862706</v>
          </cell>
        </row>
        <row r="114">
          <cell r="A114" t="str">
            <v>张家铭</v>
          </cell>
          <cell r="B114">
            <v>79.176470588235304</v>
          </cell>
        </row>
        <row r="115">
          <cell r="A115" t="str">
            <v>殷敢优</v>
          </cell>
          <cell r="B115">
            <v>83.235294117647101</v>
          </cell>
        </row>
        <row r="116">
          <cell r="A116" t="str">
            <v>杨仕能</v>
          </cell>
          <cell r="B116">
            <v>85.294117647058798</v>
          </cell>
        </row>
        <row r="117">
          <cell r="A117" t="str">
            <v>徐浩程</v>
          </cell>
          <cell r="B117">
            <v>78.784313725490193</v>
          </cell>
        </row>
        <row r="118">
          <cell r="A118" t="str">
            <v>谢张汎</v>
          </cell>
          <cell r="B118">
            <v>77.980392156862706</v>
          </cell>
        </row>
        <row r="119">
          <cell r="A119" t="str">
            <v>吴昶磊</v>
          </cell>
          <cell r="B119">
            <v>88.823529411764696</v>
          </cell>
        </row>
        <row r="120">
          <cell r="A120" t="str">
            <v>王献霖</v>
          </cell>
          <cell r="B120">
            <v>84.411764705882305</v>
          </cell>
        </row>
        <row r="121">
          <cell r="A121" t="str">
            <v>王佳乐</v>
          </cell>
          <cell r="B121">
            <v>86.941176470588204</v>
          </cell>
        </row>
        <row r="122">
          <cell r="A122" t="str">
            <v>田乾康</v>
          </cell>
          <cell r="B122">
            <v>87.392156862745097</v>
          </cell>
        </row>
        <row r="123">
          <cell r="A123" t="str">
            <v>陶学冉</v>
          </cell>
          <cell r="B123">
            <v>79.039215686274503</v>
          </cell>
        </row>
        <row r="124">
          <cell r="A124" t="str">
            <v>苏裕城</v>
          </cell>
          <cell r="B124">
            <v>84</v>
          </cell>
        </row>
        <row r="125">
          <cell r="A125" t="str">
            <v>施春宇</v>
          </cell>
          <cell r="B125">
            <v>85.156862745097996</v>
          </cell>
        </row>
        <row r="126">
          <cell r="A126" t="str">
            <v>任宸义</v>
          </cell>
          <cell r="B126">
            <v>83.745098039215705</v>
          </cell>
        </row>
        <row r="127">
          <cell r="A127" t="str">
            <v>戚成功</v>
          </cell>
          <cell r="B127">
            <v>85.686274509803894</v>
          </cell>
        </row>
        <row r="128">
          <cell r="A128" t="str">
            <v>潘春霖</v>
          </cell>
          <cell r="B128">
            <v>79.372549019607803</v>
          </cell>
        </row>
        <row r="129">
          <cell r="A129" t="str">
            <v>李想</v>
          </cell>
          <cell r="B129">
            <v>84.274509803921603</v>
          </cell>
        </row>
        <row r="130">
          <cell r="A130" t="str">
            <v>阚科技</v>
          </cell>
          <cell r="B130">
            <v>77.568627450980401</v>
          </cell>
        </row>
        <row r="131">
          <cell r="A131" t="str">
            <v>姜浩民</v>
          </cell>
          <cell r="B131">
            <v>74.470588235294102</v>
          </cell>
        </row>
        <row r="132">
          <cell r="A132" t="str">
            <v>黄思瑞</v>
          </cell>
          <cell r="B132">
            <v>77.411764705882305</v>
          </cell>
        </row>
        <row r="133">
          <cell r="A133" t="str">
            <v>陈钦濠</v>
          </cell>
          <cell r="B133">
            <v>77.176470588235304</v>
          </cell>
        </row>
        <row r="134">
          <cell r="A134" t="str">
            <v>曹帅</v>
          </cell>
          <cell r="B134">
            <v>74.235294117647101</v>
          </cell>
        </row>
        <row r="135">
          <cell r="A135" t="str">
            <v>张家敏</v>
          </cell>
          <cell r="B135">
            <v>94.549019607843107</v>
          </cell>
        </row>
        <row r="136">
          <cell r="A136" t="str">
            <v>颜思婷</v>
          </cell>
          <cell r="B136">
            <v>92.3333333333333</v>
          </cell>
        </row>
        <row r="137">
          <cell r="A137" t="str">
            <v>顾芯铱</v>
          </cell>
          <cell r="B137">
            <v>81.745098039215705</v>
          </cell>
        </row>
        <row r="138">
          <cell r="A138" t="str">
            <v>丁广涵</v>
          </cell>
          <cell r="B138">
            <v>89.431372549019599</v>
          </cell>
        </row>
        <row r="139">
          <cell r="A139" t="str">
            <v>李涵宇</v>
          </cell>
          <cell r="B139">
            <v>77.607843137254903</v>
          </cell>
        </row>
        <row r="140">
          <cell r="A140" t="str">
            <v>郭天龙</v>
          </cell>
          <cell r="B140">
            <v>75.352941176470594</v>
          </cell>
        </row>
        <row r="141">
          <cell r="A141" t="str">
            <v>张皓宇</v>
          </cell>
          <cell r="B141">
            <v>82.549019607843107</v>
          </cell>
        </row>
        <row r="142">
          <cell r="A142" t="str">
            <v>徐顾超</v>
          </cell>
          <cell r="B142">
            <v>78.745098039215705</v>
          </cell>
        </row>
        <row r="143">
          <cell r="A143" t="str">
            <v>张昊</v>
          </cell>
          <cell r="B143">
            <v>61.490196078431403</v>
          </cell>
        </row>
        <row r="144">
          <cell r="A144" t="str">
            <v>王宏盛</v>
          </cell>
          <cell r="B144">
            <v>51.490196078431403</v>
          </cell>
        </row>
        <row r="145">
          <cell r="A145" t="str">
            <v>尹跃凯</v>
          </cell>
          <cell r="B145">
            <v>63.44</v>
          </cell>
        </row>
        <row r="146">
          <cell r="A146" t="str">
            <v>李言宸</v>
          </cell>
          <cell r="B146">
            <v>66.266666666666694</v>
          </cell>
        </row>
        <row r="147">
          <cell r="A147" t="str">
            <v>蒋家希</v>
          </cell>
          <cell r="B147">
            <v>57.98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电科"/>
      <sheetName val="集成"/>
      <sheetName val="sheet"/>
      <sheetName val="Sheet1"/>
      <sheetName val="Sheet2"/>
    </sheetNames>
    <sheetDataSet>
      <sheetData sheetId="0" refreshError="1"/>
      <sheetData sheetId="1" refreshError="1"/>
      <sheetData sheetId="2" refreshError="1"/>
      <sheetData sheetId="3" refreshError="1">
        <row r="2">
          <cell r="A2" t="str">
            <v>姓名</v>
          </cell>
          <cell r="B2" t="str">
            <v>体育基础分</v>
          </cell>
        </row>
        <row r="3">
          <cell r="A3" t="str">
            <v>付朗</v>
          </cell>
          <cell r="B3">
            <v>62.6</v>
          </cell>
        </row>
        <row r="4">
          <cell r="A4" t="str">
            <v>陈玉清</v>
          </cell>
          <cell r="B4">
            <v>72.05</v>
          </cell>
        </row>
        <row r="5">
          <cell r="A5" t="str">
            <v>韩磊</v>
          </cell>
          <cell r="B5">
            <v>61.85</v>
          </cell>
        </row>
        <row r="6">
          <cell r="A6" t="str">
            <v>唐雨晴</v>
          </cell>
          <cell r="B6">
            <v>89.35</v>
          </cell>
        </row>
        <row r="7">
          <cell r="A7" t="str">
            <v>常峻梵</v>
          </cell>
          <cell r="B7">
            <v>89.1</v>
          </cell>
        </row>
        <row r="8">
          <cell r="A8" t="str">
            <v>赵万鹏</v>
          </cell>
          <cell r="B8">
            <v>85.9</v>
          </cell>
        </row>
        <row r="9">
          <cell r="A9" t="str">
            <v>朱沈峰</v>
          </cell>
          <cell r="B9">
            <v>85.15</v>
          </cell>
        </row>
        <row r="10">
          <cell r="A10" t="str">
            <v>李键铭</v>
          </cell>
          <cell r="B10">
            <v>82.65</v>
          </cell>
        </row>
        <row r="11">
          <cell r="A11" t="str">
            <v>黄畅</v>
          </cell>
          <cell r="B11">
            <v>82.55</v>
          </cell>
        </row>
        <row r="12">
          <cell r="A12" t="str">
            <v>李汶骏</v>
          </cell>
          <cell r="B12">
            <v>82</v>
          </cell>
        </row>
        <row r="13">
          <cell r="A13" t="str">
            <v>王晨熙</v>
          </cell>
          <cell r="B13">
            <v>81.924999999999997</v>
          </cell>
        </row>
        <row r="14">
          <cell r="A14" t="str">
            <v>赵思佳</v>
          </cell>
          <cell r="B14">
            <v>81.75</v>
          </cell>
        </row>
        <row r="15">
          <cell r="A15" t="str">
            <v>何玉娇</v>
          </cell>
          <cell r="B15">
            <v>81.599999999999994</v>
          </cell>
        </row>
        <row r="16">
          <cell r="A16" t="str">
            <v>方嘉鑫</v>
          </cell>
          <cell r="B16">
            <v>80.5</v>
          </cell>
        </row>
        <row r="17">
          <cell r="A17" t="str">
            <v>李昂</v>
          </cell>
          <cell r="B17">
            <v>79.650000000000006</v>
          </cell>
        </row>
        <row r="18">
          <cell r="A18" t="str">
            <v>言浩显</v>
          </cell>
          <cell r="B18">
            <v>79.55</v>
          </cell>
        </row>
        <row r="19">
          <cell r="A19" t="str">
            <v>吴盛林</v>
          </cell>
          <cell r="B19">
            <v>78.349999999999994</v>
          </cell>
        </row>
        <row r="20">
          <cell r="A20" t="str">
            <v>赵权威</v>
          </cell>
          <cell r="B20">
            <v>78.150000000000006</v>
          </cell>
        </row>
        <row r="21">
          <cell r="A21" t="str">
            <v>陈攀宇</v>
          </cell>
          <cell r="B21">
            <v>77.2</v>
          </cell>
        </row>
        <row r="22">
          <cell r="A22" t="str">
            <v>谢宸</v>
          </cell>
          <cell r="B22">
            <v>75.05</v>
          </cell>
        </row>
        <row r="23">
          <cell r="A23" t="str">
            <v>姜瑞</v>
          </cell>
          <cell r="B23">
            <v>74.7</v>
          </cell>
        </row>
        <row r="24">
          <cell r="A24" t="str">
            <v>李潘</v>
          </cell>
          <cell r="B24">
            <v>72.8</v>
          </cell>
        </row>
        <row r="25">
          <cell r="A25" t="str">
            <v>陈力宁</v>
          </cell>
          <cell r="B25">
            <v>72.724999999999994</v>
          </cell>
        </row>
        <row r="26">
          <cell r="A26" t="str">
            <v>熊子凡</v>
          </cell>
          <cell r="B26">
            <v>72.650000000000006</v>
          </cell>
        </row>
        <row r="27">
          <cell r="A27" t="str">
            <v>曹泽文</v>
          </cell>
          <cell r="B27">
            <v>72.45</v>
          </cell>
        </row>
        <row r="28">
          <cell r="A28" t="str">
            <v>彭明睿</v>
          </cell>
          <cell r="B28">
            <v>70.900000000000006</v>
          </cell>
        </row>
        <row r="29">
          <cell r="A29" t="str">
            <v>曾鑫正</v>
          </cell>
          <cell r="B29">
            <v>70.5</v>
          </cell>
        </row>
        <row r="30">
          <cell r="A30" t="str">
            <v>张威涛</v>
          </cell>
          <cell r="B30">
            <v>68.875</v>
          </cell>
        </row>
        <row r="31">
          <cell r="A31" t="str">
            <v>朱绍泽</v>
          </cell>
          <cell r="B31">
            <v>68</v>
          </cell>
        </row>
        <row r="32">
          <cell r="A32" t="str">
            <v>张曼</v>
          </cell>
          <cell r="B32">
            <v>66</v>
          </cell>
        </row>
        <row r="33">
          <cell r="A33" t="str">
            <v>刘陆玮</v>
          </cell>
          <cell r="B33">
            <v>63.35</v>
          </cell>
        </row>
        <row r="34">
          <cell r="A34" t="str">
            <v>洪逍</v>
          </cell>
          <cell r="B34">
            <v>60.35</v>
          </cell>
        </row>
        <row r="35">
          <cell r="A35" t="str">
            <v>叶圣芸</v>
          </cell>
          <cell r="B35">
            <v>60</v>
          </cell>
        </row>
        <row r="36">
          <cell r="A36" t="str">
            <v>房子豪</v>
          </cell>
          <cell r="B36">
            <v>60</v>
          </cell>
        </row>
        <row r="37">
          <cell r="A37" t="str">
            <v>倪辰相</v>
          </cell>
          <cell r="B37">
            <v>60</v>
          </cell>
        </row>
        <row r="38">
          <cell r="A38" t="str">
            <v>朱益凡</v>
          </cell>
          <cell r="B38">
            <v>55.55</v>
          </cell>
        </row>
        <row r="39">
          <cell r="A39" t="str">
            <v>张凯迎</v>
          </cell>
          <cell r="B39">
            <v>95</v>
          </cell>
        </row>
        <row r="40">
          <cell r="A40" t="str">
            <v>王嫚</v>
          </cell>
          <cell r="B40">
            <v>76.724999999999994</v>
          </cell>
        </row>
        <row r="41">
          <cell r="A41" t="str">
            <v>吴胜金</v>
          </cell>
          <cell r="B41">
            <v>92.35</v>
          </cell>
        </row>
        <row r="42">
          <cell r="A42" t="str">
            <v>张春雨</v>
          </cell>
          <cell r="B42">
            <v>91.75</v>
          </cell>
        </row>
        <row r="43">
          <cell r="A43" t="str">
            <v>范昶江</v>
          </cell>
          <cell r="B43">
            <v>87.15</v>
          </cell>
        </row>
        <row r="44">
          <cell r="A44" t="str">
            <v>孔浩名</v>
          </cell>
          <cell r="B44">
            <v>85.525000000000006</v>
          </cell>
        </row>
        <row r="45">
          <cell r="A45" t="str">
            <v>濮荣幸</v>
          </cell>
          <cell r="B45">
            <v>85.15</v>
          </cell>
        </row>
        <row r="46">
          <cell r="A46" t="str">
            <v>白瑞敏</v>
          </cell>
          <cell r="B46">
            <v>84.275000000000006</v>
          </cell>
        </row>
        <row r="47">
          <cell r="A47" t="str">
            <v>杨程</v>
          </cell>
          <cell r="B47">
            <v>84.25</v>
          </cell>
        </row>
        <row r="48">
          <cell r="A48" t="str">
            <v>夏梦圆</v>
          </cell>
          <cell r="B48">
            <v>83.3</v>
          </cell>
        </row>
        <row r="49">
          <cell r="A49" t="str">
            <v>耿明月</v>
          </cell>
          <cell r="B49">
            <v>83.075000000000003</v>
          </cell>
        </row>
        <row r="50">
          <cell r="A50" t="str">
            <v>白紫涵</v>
          </cell>
          <cell r="B50">
            <v>82.45</v>
          </cell>
        </row>
        <row r="51">
          <cell r="A51" t="str">
            <v>尹家俊扬</v>
          </cell>
          <cell r="B51">
            <v>82.05</v>
          </cell>
        </row>
        <row r="52">
          <cell r="A52" t="str">
            <v>黄子恒</v>
          </cell>
          <cell r="B52">
            <v>81.05</v>
          </cell>
        </row>
        <row r="53">
          <cell r="A53" t="str">
            <v>李舒婷</v>
          </cell>
          <cell r="B53">
            <v>80.45</v>
          </cell>
        </row>
        <row r="54">
          <cell r="A54" t="str">
            <v>夏韵涵</v>
          </cell>
          <cell r="B54">
            <v>79.95</v>
          </cell>
        </row>
        <row r="55">
          <cell r="A55" t="str">
            <v>金雨乐</v>
          </cell>
          <cell r="B55">
            <v>79.55</v>
          </cell>
        </row>
        <row r="56">
          <cell r="A56" t="str">
            <v>邵羿嘉</v>
          </cell>
          <cell r="B56">
            <v>78.599999999999994</v>
          </cell>
        </row>
        <row r="57">
          <cell r="A57" t="str">
            <v>单梦杰</v>
          </cell>
          <cell r="B57">
            <v>77.95</v>
          </cell>
        </row>
        <row r="58">
          <cell r="A58" t="str">
            <v>陈品良</v>
          </cell>
          <cell r="B58">
            <v>77.900000000000006</v>
          </cell>
        </row>
        <row r="59">
          <cell r="A59" t="str">
            <v>刘瑞鑫</v>
          </cell>
          <cell r="B59">
            <v>77.900000000000006</v>
          </cell>
        </row>
        <row r="60">
          <cell r="A60" t="str">
            <v>周杭</v>
          </cell>
          <cell r="B60">
            <v>76</v>
          </cell>
        </row>
        <row r="61">
          <cell r="A61" t="str">
            <v>周佳琪</v>
          </cell>
          <cell r="B61">
            <v>75.8</v>
          </cell>
        </row>
        <row r="62">
          <cell r="A62" t="str">
            <v>黄明丰亦</v>
          </cell>
          <cell r="B62">
            <v>74.8</v>
          </cell>
        </row>
        <row r="63">
          <cell r="A63" t="str">
            <v>孙榕</v>
          </cell>
          <cell r="B63">
            <v>74.45</v>
          </cell>
        </row>
        <row r="64">
          <cell r="A64" t="str">
            <v>周志鹏</v>
          </cell>
          <cell r="B64">
            <v>71.95</v>
          </cell>
        </row>
        <row r="65">
          <cell r="A65" t="str">
            <v>马骁骏</v>
          </cell>
          <cell r="B65">
            <v>70.400000000000006</v>
          </cell>
        </row>
        <row r="66">
          <cell r="A66" t="str">
            <v>刘畅</v>
          </cell>
          <cell r="B66">
            <v>70.400000000000006</v>
          </cell>
        </row>
        <row r="67">
          <cell r="A67" t="str">
            <v>马国安</v>
          </cell>
          <cell r="B67">
            <v>68.7</v>
          </cell>
        </row>
        <row r="68">
          <cell r="A68" t="str">
            <v>顾晋宇</v>
          </cell>
          <cell r="B68">
            <v>66.650000000000006</v>
          </cell>
        </row>
        <row r="69">
          <cell r="A69" t="str">
            <v>李晨宁</v>
          </cell>
          <cell r="B69">
            <v>66.45</v>
          </cell>
        </row>
        <row r="70">
          <cell r="A70" t="str">
            <v>于昊天</v>
          </cell>
          <cell r="B70">
            <v>65.95</v>
          </cell>
        </row>
        <row r="71">
          <cell r="A71" t="str">
            <v>程国豪</v>
          </cell>
          <cell r="B71">
            <v>65.150000000000006</v>
          </cell>
        </row>
        <row r="72">
          <cell r="A72" t="str">
            <v>陈康</v>
          </cell>
          <cell r="B72">
            <v>64.849999999999994</v>
          </cell>
        </row>
        <row r="73">
          <cell r="A73" t="str">
            <v>张登玉</v>
          </cell>
          <cell r="B73">
            <v>40.25</v>
          </cell>
        </row>
        <row r="74">
          <cell r="A74" t="str">
            <v>王诗雅</v>
          </cell>
          <cell r="B74">
            <v>95.05</v>
          </cell>
        </row>
        <row r="75">
          <cell r="A75" t="str">
            <v>李昊澄</v>
          </cell>
          <cell r="B75">
            <v>69</v>
          </cell>
        </row>
        <row r="76">
          <cell r="A76" t="str">
            <v>严成杰</v>
          </cell>
          <cell r="B76">
            <v>65.95</v>
          </cell>
        </row>
        <row r="77">
          <cell r="A77" t="str">
            <v>张鸿</v>
          </cell>
          <cell r="B77">
            <v>45</v>
          </cell>
        </row>
        <row r="78">
          <cell r="A78" t="str">
            <v>张雪娇</v>
          </cell>
          <cell r="B78">
            <v>85.65</v>
          </cell>
        </row>
        <row r="79">
          <cell r="A79" t="str">
            <v>刘宇轩</v>
          </cell>
          <cell r="B79">
            <v>85.5</v>
          </cell>
        </row>
        <row r="80">
          <cell r="A80" t="str">
            <v>刘亚蕊</v>
          </cell>
          <cell r="B80">
            <v>85.25</v>
          </cell>
        </row>
        <row r="81">
          <cell r="A81" t="str">
            <v>徐晴</v>
          </cell>
          <cell r="B81">
            <v>84.424999999999997</v>
          </cell>
        </row>
        <row r="82">
          <cell r="A82" t="str">
            <v>王瑞鑫</v>
          </cell>
          <cell r="B82">
            <v>83.45</v>
          </cell>
        </row>
        <row r="83">
          <cell r="A83" t="str">
            <v>夏宇</v>
          </cell>
          <cell r="B83">
            <v>83.35</v>
          </cell>
        </row>
        <row r="84">
          <cell r="A84" t="str">
            <v>向奕诚</v>
          </cell>
          <cell r="B84">
            <v>78.724999999999994</v>
          </cell>
        </row>
        <row r="85">
          <cell r="A85" t="str">
            <v>郭鑫来</v>
          </cell>
          <cell r="B85">
            <v>77.599999999999994</v>
          </cell>
        </row>
        <row r="86">
          <cell r="A86" t="str">
            <v>王雨泽</v>
          </cell>
          <cell r="B86">
            <v>77.099999999999994</v>
          </cell>
        </row>
        <row r="87">
          <cell r="A87" t="str">
            <v>梁益锦</v>
          </cell>
          <cell r="B87">
            <v>76.2</v>
          </cell>
        </row>
        <row r="88">
          <cell r="A88" t="str">
            <v>卢宇涵</v>
          </cell>
          <cell r="B88">
            <v>74.150000000000006</v>
          </cell>
        </row>
        <row r="89">
          <cell r="A89" t="str">
            <v>陈俊熙</v>
          </cell>
          <cell r="B89">
            <v>73.900000000000006</v>
          </cell>
        </row>
        <row r="90">
          <cell r="A90" t="str">
            <v>张文皞</v>
          </cell>
          <cell r="B90">
            <v>73.5</v>
          </cell>
        </row>
        <row r="91">
          <cell r="A91" t="str">
            <v>沈阳</v>
          </cell>
          <cell r="B91">
            <v>73.2</v>
          </cell>
        </row>
        <row r="92">
          <cell r="A92" t="str">
            <v>马锦城</v>
          </cell>
          <cell r="B92">
            <v>72.650000000000006</v>
          </cell>
        </row>
        <row r="93">
          <cell r="A93" t="str">
            <v>何梓辉</v>
          </cell>
          <cell r="B93">
            <v>72.45</v>
          </cell>
        </row>
        <row r="94">
          <cell r="A94" t="str">
            <v>董柳茹</v>
          </cell>
          <cell r="B94">
            <v>70.2</v>
          </cell>
        </row>
        <row r="95">
          <cell r="A95" t="str">
            <v>于凯源</v>
          </cell>
          <cell r="B95">
            <v>70.05</v>
          </cell>
        </row>
        <row r="96">
          <cell r="A96" t="str">
            <v>裴婕</v>
          </cell>
          <cell r="B96">
            <v>70</v>
          </cell>
        </row>
        <row r="97">
          <cell r="A97" t="str">
            <v>刘宏亮</v>
          </cell>
          <cell r="B97">
            <v>68.825000000000003</v>
          </cell>
        </row>
        <row r="98">
          <cell r="A98" t="str">
            <v>熊宇坤</v>
          </cell>
          <cell r="B98">
            <v>68.2</v>
          </cell>
        </row>
        <row r="99">
          <cell r="A99" t="str">
            <v>陈旻曦</v>
          </cell>
          <cell r="B99">
            <v>67.099999999999994</v>
          </cell>
        </row>
        <row r="100">
          <cell r="A100" t="str">
            <v>侯敬成</v>
          </cell>
          <cell r="B100">
            <v>66.849999999999994</v>
          </cell>
        </row>
        <row r="101">
          <cell r="A101" t="str">
            <v>李嘉庆</v>
          </cell>
          <cell r="B101">
            <v>66.55</v>
          </cell>
        </row>
        <row r="102">
          <cell r="A102" t="str">
            <v>司栋淇</v>
          </cell>
          <cell r="B102">
            <v>64</v>
          </cell>
        </row>
        <row r="103">
          <cell r="A103" t="str">
            <v>朱爽</v>
          </cell>
          <cell r="B103">
            <v>63.4</v>
          </cell>
        </row>
        <row r="104">
          <cell r="A104" t="str">
            <v>李东霖</v>
          </cell>
          <cell r="B104">
            <v>63.25</v>
          </cell>
        </row>
        <row r="105">
          <cell r="A105" t="str">
            <v>章嘉乐</v>
          </cell>
          <cell r="B105">
            <v>43.45</v>
          </cell>
        </row>
        <row r="106">
          <cell r="A106" t="str">
            <v>张海潮</v>
          </cell>
          <cell r="B106">
            <v>33.75</v>
          </cell>
        </row>
        <row r="107">
          <cell r="A107" t="str">
            <v>李启喆</v>
          </cell>
          <cell r="B107">
            <v>15.5</v>
          </cell>
        </row>
        <row r="108">
          <cell r="A108" t="str">
            <v>潘淋</v>
          </cell>
          <cell r="B108">
            <v>30.45</v>
          </cell>
        </row>
        <row r="109">
          <cell r="A109" t="str">
            <v>徐惊宇</v>
          </cell>
          <cell r="B109">
            <v>90.9</v>
          </cell>
        </row>
        <row r="110">
          <cell r="A110" t="str">
            <v>黄文浩</v>
          </cell>
          <cell r="B110">
            <v>89.9</v>
          </cell>
        </row>
        <row r="111">
          <cell r="A111" t="str">
            <v>马欣妍</v>
          </cell>
          <cell r="B111">
            <v>89.3</v>
          </cell>
        </row>
        <row r="112">
          <cell r="A112" t="str">
            <v>张琪凤</v>
          </cell>
          <cell r="B112">
            <v>88.6</v>
          </cell>
        </row>
        <row r="113">
          <cell r="A113" t="str">
            <v>丁鹏程</v>
          </cell>
          <cell r="B113">
            <v>88.5</v>
          </cell>
        </row>
        <row r="114">
          <cell r="A114" t="str">
            <v>黄陈岚</v>
          </cell>
          <cell r="B114">
            <v>84.75</v>
          </cell>
        </row>
        <row r="115">
          <cell r="A115" t="str">
            <v>孙闯</v>
          </cell>
          <cell r="B115">
            <v>83.95</v>
          </cell>
        </row>
        <row r="116">
          <cell r="A116" t="str">
            <v>李兴燕</v>
          </cell>
          <cell r="B116">
            <v>83.3</v>
          </cell>
        </row>
        <row r="117">
          <cell r="A117" t="str">
            <v>焦亮</v>
          </cell>
          <cell r="B117">
            <v>83.15</v>
          </cell>
        </row>
        <row r="118">
          <cell r="A118" t="str">
            <v>关盛林</v>
          </cell>
          <cell r="B118">
            <v>82.875</v>
          </cell>
        </row>
        <row r="119">
          <cell r="A119" t="str">
            <v>宋颜</v>
          </cell>
          <cell r="B119">
            <v>80.3</v>
          </cell>
        </row>
        <row r="120">
          <cell r="A120" t="str">
            <v>吴德智</v>
          </cell>
          <cell r="B120">
            <v>79.525000000000006</v>
          </cell>
        </row>
        <row r="121">
          <cell r="A121" t="str">
            <v>包诗健</v>
          </cell>
          <cell r="B121">
            <v>78.150000000000006</v>
          </cell>
        </row>
        <row r="122">
          <cell r="A122" t="str">
            <v>李佳</v>
          </cell>
          <cell r="B122">
            <v>77.650000000000006</v>
          </cell>
        </row>
        <row r="123">
          <cell r="A123" t="str">
            <v>崔一</v>
          </cell>
          <cell r="B123">
            <v>76.150000000000006</v>
          </cell>
        </row>
        <row r="124">
          <cell r="A124" t="str">
            <v>薛淳璐</v>
          </cell>
          <cell r="B124">
            <v>74.900000000000006</v>
          </cell>
        </row>
        <row r="125">
          <cell r="A125" t="str">
            <v>葛长轩</v>
          </cell>
          <cell r="B125">
            <v>74.125</v>
          </cell>
        </row>
        <row r="126">
          <cell r="A126" t="str">
            <v>徐子一</v>
          </cell>
          <cell r="B126">
            <v>72.3</v>
          </cell>
        </row>
        <row r="127">
          <cell r="A127" t="str">
            <v>张法烜</v>
          </cell>
          <cell r="B127">
            <v>71.45</v>
          </cell>
        </row>
        <row r="128">
          <cell r="A128" t="str">
            <v>朱文杰</v>
          </cell>
          <cell r="B128">
            <v>70.400000000000006</v>
          </cell>
        </row>
        <row r="129">
          <cell r="A129" t="str">
            <v>彭思源</v>
          </cell>
          <cell r="B129">
            <v>69.8</v>
          </cell>
        </row>
        <row r="130">
          <cell r="A130" t="str">
            <v>何飞宏</v>
          </cell>
          <cell r="B130">
            <v>69.55</v>
          </cell>
        </row>
        <row r="131">
          <cell r="A131" t="str">
            <v>徐晨昱</v>
          </cell>
          <cell r="B131">
            <v>67</v>
          </cell>
        </row>
        <row r="132">
          <cell r="A132" t="str">
            <v>李航锐</v>
          </cell>
          <cell r="B132">
            <v>66.650000000000006</v>
          </cell>
        </row>
        <row r="133">
          <cell r="A133" t="str">
            <v>钱知文</v>
          </cell>
          <cell r="B133">
            <v>65.8</v>
          </cell>
        </row>
        <row r="134">
          <cell r="A134" t="str">
            <v>丁旺</v>
          </cell>
          <cell r="B134">
            <v>64.05</v>
          </cell>
        </row>
        <row r="135">
          <cell r="A135" t="str">
            <v>李抒铭</v>
          </cell>
          <cell r="B135">
            <v>62.05</v>
          </cell>
        </row>
        <row r="136">
          <cell r="A136" t="str">
            <v>朱泽宇</v>
          </cell>
          <cell r="B136">
            <v>61.25</v>
          </cell>
        </row>
        <row r="137">
          <cell r="A137" t="str">
            <v>冷昊文</v>
          </cell>
          <cell r="B137">
            <v>60</v>
          </cell>
        </row>
        <row r="138">
          <cell r="A138" t="str">
            <v>黄宇浩</v>
          </cell>
          <cell r="B138">
            <v>59.2</v>
          </cell>
        </row>
      </sheetData>
      <sheetData sheetId="4" refreshError="1">
        <row r="2">
          <cell r="A2" t="str">
            <v>姓名</v>
          </cell>
          <cell r="B2" t="str">
            <v>体育基础分</v>
          </cell>
        </row>
        <row r="3">
          <cell r="A3" t="str">
            <v>吴春贤</v>
          </cell>
          <cell r="B3">
            <v>71.75</v>
          </cell>
        </row>
        <row r="4">
          <cell r="A4" t="str">
            <v>刘东顺</v>
          </cell>
          <cell r="B4">
            <v>37.200000000000003</v>
          </cell>
        </row>
        <row r="5">
          <cell r="A5" t="str">
            <v>曹瑞</v>
          </cell>
          <cell r="B5">
            <v>89.8</v>
          </cell>
        </row>
        <row r="6">
          <cell r="A6" t="str">
            <v>严一航</v>
          </cell>
          <cell r="B6">
            <v>89.1</v>
          </cell>
        </row>
        <row r="7">
          <cell r="A7" t="str">
            <v>周文喜</v>
          </cell>
          <cell r="B7">
            <v>86.55</v>
          </cell>
        </row>
        <row r="8">
          <cell r="A8" t="str">
            <v>吴鑫泽</v>
          </cell>
          <cell r="B8">
            <v>83.7</v>
          </cell>
        </row>
        <row r="9">
          <cell r="A9" t="str">
            <v>徐子权</v>
          </cell>
          <cell r="B9">
            <v>83.2</v>
          </cell>
        </row>
        <row r="10">
          <cell r="A10" t="str">
            <v>易妍</v>
          </cell>
          <cell r="B10">
            <v>82.3</v>
          </cell>
        </row>
        <row r="11">
          <cell r="A11" t="str">
            <v>刘奚睿</v>
          </cell>
          <cell r="B11">
            <v>81.95</v>
          </cell>
        </row>
        <row r="12">
          <cell r="A12" t="str">
            <v>罗莹莹</v>
          </cell>
          <cell r="B12">
            <v>80.8</v>
          </cell>
        </row>
        <row r="13">
          <cell r="A13" t="str">
            <v>巩雯嘉</v>
          </cell>
          <cell r="B13">
            <v>79.75</v>
          </cell>
        </row>
        <row r="14">
          <cell r="A14" t="str">
            <v>李云海</v>
          </cell>
          <cell r="B14">
            <v>79.7</v>
          </cell>
        </row>
        <row r="15">
          <cell r="A15" t="str">
            <v>李怡文</v>
          </cell>
          <cell r="B15">
            <v>79.45</v>
          </cell>
        </row>
        <row r="16">
          <cell r="A16" t="str">
            <v>范星尧</v>
          </cell>
          <cell r="B16">
            <v>79.25</v>
          </cell>
        </row>
        <row r="17">
          <cell r="A17" t="str">
            <v>宋明怿</v>
          </cell>
          <cell r="B17">
            <v>79.2</v>
          </cell>
        </row>
        <row r="18">
          <cell r="A18" t="str">
            <v>张文嘉</v>
          </cell>
          <cell r="B18">
            <v>78.650000000000006</v>
          </cell>
        </row>
        <row r="19">
          <cell r="A19" t="str">
            <v>陈王宇</v>
          </cell>
          <cell r="B19">
            <v>77.55</v>
          </cell>
        </row>
        <row r="20">
          <cell r="A20" t="str">
            <v>李言宸</v>
          </cell>
          <cell r="B20">
            <v>77.400000000000006</v>
          </cell>
        </row>
        <row r="21">
          <cell r="A21" t="str">
            <v>陈天柱</v>
          </cell>
          <cell r="B21">
            <v>76.900000000000006</v>
          </cell>
        </row>
        <row r="22">
          <cell r="A22" t="str">
            <v>卞子琦</v>
          </cell>
          <cell r="B22">
            <v>76.650000000000006</v>
          </cell>
        </row>
        <row r="23">
          <cell r="A23" t="str">
            <v>史雨乐</v>
          </cell>
          <cell r="B23">
            <v>76.400000000000006</v>
          </cell>
        </row>
        <row r="24">
          <cell r="A24" t="str">
            <v>叶鸿恺</v>
          </cell>
          <cell r="B24">
            <v>74</v>
          </cell>
        </row>
        <row r="25">
          <cell r="A25" t="str">
            <v>曹正宇</v>
          </cell>
          <cell r="B25">
            <v>73.849999999999994</v>
          </cell>
        </row>
        <row r="26">
          <cell r="A26" t="str">
            <v>石顾琨</v>
          </cell>
          <cell r="B26">
            <v>72.474999999999994</v>
          </cell>
        </row>
        <row r="27">
          <cell r="A27" t="str">
            <v>李俊豪</v>
          </cell>
          <cell r="B27">
            <v>72.05</v>
          </cell>
        </row>
        <row r="28">
          <cell r="A28" t="str">
            <v>高迎源</v>
          </cell>
          <cell r="B28">
            <v>71.95</v>
          </cell>
        </row>
        <row r="29">
          <cell r="A29" t="str">
            <v>吴奕铭</v>
          </cell>
          <cell r="B29">
            <v>71.75</v>
          </cell>
        </row>
        <row r="30">
          <cell r="A30" t="str">
            <v>陈浩</v>
          </cell>
          <cell r="B30">
            <v>69.849999999999994</v>
          </cell>
        </row>
        <row r="31">
          <cell r="A31" t="str">
            <v>王俊翔</v>
          </cell>
          <cell r="B31">
            <v>68.8</v>
          </cell>
        </row>
        <row r="32">
          <cell r="A32" t="str">
            <v>伍鼎安</v>
          </cell>
          <cell r="B32">
            <v>67.45</v>
          </cell>
        </row>
        <row r="33">
          <cell r="A33" t="str">
            <v>陈铭</v>
          </cell>
          <cell r="B33">
            <v>66.599999999999994</v>
          </cell>
        </row>
        <row r="34">
          <cell r="A34" t="str">
            <v>陈进</v>
          </cell>
          <cell r="B34">
            <v>66.45</v>
          </cell>
        </row>
        <row r="35">
          <cell r="A35" t="str">
            <v>丁东</v>
          </cell>
          <cell r="B35">
            <v>65.95</v>
          </cell>
        </row>
        <row r="36">
          <cell r="A36" t="str">
            <v>虞梦飞</v>
          </cell>
          <cell r="B36">
            <v>65.5</v>
          </cell>
        </row>
        <row r="37">
          <cell r="A37" t="str">
            <v>俞俊豪</v>
          </cell>
          <cell r="B37">
            <v>63.5</v>
          </cell>
        </row>
        <row r="38">
          <cell r="A38" t="str">
            <v>郭乃赫</v>
          </cell>
          <cell r="B38">
            <v>62.55</v>
          </cell>
        </row>
        <row r="39">
          <cell r="A39" t="str">
            <v>左妍堉</v>
          </cell>
          <cell r="B39">
            <v>77.849999999999994</v>
          </cell>
        </row>
        <row r="40">
          <cell r="A40" t="str">
            <v>刘浩</v>
          </cell>
          <cell r="B40">
            <v>66.45</v>
          </cell>
        </row>
        <row r="41">
          <cell r="A41" t="str">
            <v>王子龙</v>
          </cell>
          <cell r="B41">
            <v>65.25</v>
          </cell>
        </row>
        <row r="42">
          <cell r="A42" t="str">
            <v>邱浚羽</v>
          </cell>
          <cell r="B42">
            <v>94.45</v>
          </cell>
        </row>
        <row r="43">
          <cell r="A43" t="str">
            <v>吴同启</v>
          </cell>
          <cell r="B43">
            <v>93.15</v>
          </cell>
        </row>
        <row r="44">
          <cell r="A44" t="str">
            <v>文明朗</v>
          </cell>
          <cell r="B44">
            <v>86.4</v>
          </cell>
        </row>
        <row r="45">
          <cell r="A45" t="str">
            <v>朱子晗</v>
          </cell>
          <cell r="B45">
            <v>81.849999999999994</v>
          </cell>
        </row>
        <row r="46">
          <cell r="A46" t="str">
            <v>朱欣钰</v>
          </cell>
          <cell r="B46">
            <v>81.825000000000003</v>
          </cell>
        </row>
        <row r="47">
          <cell r="A47" t="str">
            <v>石娜</v>
          </cell>
          <cell r="B47">
            <v>81.349999999999994</v>
          </cell>
        </row>
        <row r="48">
          <cell r="A48" t="str">
            <v>况佳怡</v>
          </cell>
          <cell r="B48">
            <v>81.05</v>
          </cell>
        </row>
        <row r="49">
          <cell r="A49" t="str">
            <v>许洁</v>
          </cell>
          <cell r="B49">
            <v>80.3</v>
          </cell>
        </row>
        <row r="50">
          <cell r="A50" t="str">
            <v>张曦瑞</v>
          </cell>
          <cell r="B50">
            <v>80.3</v>
          </cell>
        </row>
        <row r="51">
          <cell r="A51" t="str">
            <v>张家瑞</v>
          </cell>
          <cell r="B51">
            <v>80.099999999999994</v>
          </cell>
        </row>
        <row r="52">
          <cell r="A52" t="str">
            <v>张锦</v>
          </cell>
          <cell r="B52">
            <v>79.650000000000006</v>
          </cell>
        </row>
        <row r="53">
          <cell r="A53" t="str">
            <v>潘尹鹏</v>
          </cell>
          <cell r="B53">
            <v>78.5</v>
          </cell>
        </row>
        <row r="54">
          <cell r="A54" t="str">
            <v>冯本懿</v>
          </cell>
          <cell r="B54">
            <v>76.95</v>
          </cell>
        </row>
        <row r="55">
          <cell r="A55" t="str">
            <v>纪童童</v>
          </cell>
          <cell r="B55">
            <v>76.900000000000006</v>
          </cell>
        </row>
        <row r="56">
          <cell r="A56" t="str">
            <v>王丹妮</v>
          </cell>
          <cell r="B56">
            <v>76.849999999999994</v>
          </cell>
        </row>
        <row r="57">
          <cell r="A57" t="str">
            <v>管振阳</v>
          </cell>
          <cell r="B57">
            <v>76.150000000000006</v>
          </cell>
        </row>
        <row r="58">
          <cell r="A58" t="str">
            <v>杨佳昊</v>
          </cell>
          <cell r="B58">
            <v>75.599999999999994</v>
          </cell>
        </row>
        <row r="59">
          <cell r="A59" t="str">
            <v>倪陈乐</v>
          </cell>
          <cell r="B59">
            <v>74.849999999999994</v>
          </cell>
        </row>
        <row r="60">
          <cell r="A60" t="str">
            <v>盛博远</v>
          </cell>
          <cell r="B60">
            <v>73.5</v>
          </cell>
        </row>
        <row r="61">
          <cell r="A61" t="str">
            <v>周杰</v>
          </cell>
          <cell r="B61">
            <v>73.325000000000003</v>
          </cell>
        </row>
        <row r="62">
          <cell r="A62" t="str">
            <v>杨奕</v>
          </cell>
          <cell r="B62">
            <v>72.849999999999994</v>
          </cell>
        </row>
        <row r="63">
          <cell r="A63" t="str">
            <v>顾程景</v>
          </cell>
          <cell r="B63">
            <v>71.3</v>
          </cell>
        </row>
        <row r="64">
          <cell r="A64" t="str">
            <v>詹志康</v>
          </cell>
          <cell r="B64">
            <v>71.25</v>
          </cell>
        </row>
        <row r="65">
          <cell r="A65" t="str">
            <v>渠彦宁</v>
          </cell>
          <cell r="B65">
            <v>70.900000000000006</v>
          </cell>
        </row>
        <row r="66">
          <cell r="A66" t="str">
            <v>陆恩棋</v>
          </cell>
          <cell r="B66">
            <v>70.849999999999994</v>
          </cell>
        </row>
        <row r="67">
          <cell r="A67" t="str">
            <v>姚亦石</v>
          </cell>
          <cell r="B67">
            <v>69.3</v>
          </cell>
        </row>
        <row r="68">
          <cell r="A68" t="str">
            <v>何海豹</v>
          </cell>
          <cell r="B68">
            <v>68.75</v>
          </cell>
        </row>
        <row r="69">
          <cell r="A69" t="str">
            <v>王涛</v>
          </cell>
          <cell r="B69">
            <v>68.349999999999994</v>
          </cell>
        </row>
        <row r="70">
          <cell r="A70" t="str">
            <v>沈威霖</v>
          </cell>
          <cell r="B70">
            <v>66.900000000000006</v>
          </cell>
        </row>
        <row r="71">
          <cell r="A71" t="str">
            <v>耿佳乐</v>
          </cell>
          <cell r="B71">
            <v>64.849999999999994</v>
          </cell>
        </row>
        <row r="72">
          <cell r="A72" t="str">
            <v>李帅男</v>
          </cell>
          <cell r="B72">
            <v>70.650000000000006</v>
          </cell>
        </row>
        <row r="73">
          <cell r="A73" t="str">
            <v>黄家轩</v>
          </cell>
          <cell r="B73">
            <v>60</v>
          </cell>
        </row>
        <row r="74">
          <cell r="A74" t="str">
            <v>孙乾芮</v>
          </cell>
          <cell r="B74">
            <v>45</v>
          </cell>
        </row>
        <row r="75">
          <cell r="A75" t="str">
            <v>高辉</v>
          </cell>
          <cell r="B75">
            <v>40</v>
          </cell>
        </row>
        <row r="76">
          <cell r="A76" t="str">
            <v>唐羽轩</v>
          </cell>
          <cell r="B76">
            <v>82.85</v>
          </cell>
        </row>
        <row r="77">
          <cell r="A77" t="str">
            <v>成玘</v>
          </cell>
          <cell r="B77">
            <v>73.75</v>
          </cell>
        </row>
        <row r="78">
          <cell r="A78" t="str">
            <v>宋子昂</v>
          </cell>
          <cell r="B78">
            <v>97.5</v>
          </cell>
        </row>
        <row r="79">
          <cell r="A79" t="str">
            <v>段宇阳</v>
          </cell>
          <cell r="B79">
            <v>84.85</v>
          </cell>
        </row>
        <row r="80">
          <cell r="A80" t="str">
            <v>丁跃</v>
          </cell>
          <cell r="B80">
            <v>83.775000000000006</v>
          </cell>
        </row>
        <row r="81">
          <cell r="A81" t="str">
            <v>范梦妍</v>
          </cell>
          <cell r="B81">
            <v>82.575000000000003</v>
          </cell>
        </row>
        <row r="82">
          <cell r="A82" t="str">
            <v>丁雅欣</v>
          </cell>
          <cell r="B82">
            <v>80.8</v>
          </cell>
        </row>
        <row r="83">
          <cell r="A83" t="str">
            <v>张恒毅</v>
          </cell>
          <cell r="B83">
            <v>80.575000000000003</v>
          </cell>
        </row>
        <row r="84">
          <cell r="A84" t="str">
            <v>朱远</v>
          </cell>
          <cell r="B84">
            <v>80.05</v>
          </cell>
        </row>
        <row r="85">
          <cell r="A85" t="str">
            <v>刘元</v>
          </cell>
          <cell r="B85">
            <v>80</v>
          </cell>
        </row>
        <row r="86">
          <cell r="A86" t="str">
            <v>成安</v>
          </cell>
          <cell r="B86">
            <v>79.650000000000006</v>
          </cell>
        </row>
        <row r="87">
          <cell r="A87" t="str">
            <v>杨星新</v>
          </cell>
          <cell r="B87">
            <v>79.05</v>
          </cell>
        </row>
        <row r="88">
          <cell r="A88" t="str">
            <v>杨航</v>
          </cell>
          <cell r="B88">
            <v>78.825000000000003</v>
          </cell>
        </row>
        <row r="89">
          <cell r="A89" t="str">
            <v>袁嘉成</v>
          </cell>
          <cell r="B89">
            <v>78.05</v>
          </cell>
        </row>
        <row r="90">
          <cell r="A90" t="str">
            <v>王磊</v>
          </cell>
          <cell r="B90">
            <v>76.849999999999994</v>
          </cell>
        </row>
        <row r="91">
          <cell r="A91" t="str">
            <v>李皓轩</v>
          </cell>
          <cell r="B91">
            <v>76.599999999999994</v>
          </cell>
        </row>
        <row r="92">
          <cell r="A92" t="str">
            <v>杜帅</v>
          </cell>
          <cell r="B92">
            <v>76.45</v>
          </cell>
        </row>
        <row r="93">
          <cell r="A93" t="str">
            <v>杜睿祺</v>
          </cell>
          <cell r="B93">
            <v>76.150000000000006</v>
          </cell>
        </row>
        <row r="94">
          <cell r="A94" t="str">
            <v>高殿杰</v>
          </cell>
          <cell r="B94">
            <v>75.95</v>
          </cell>
        </row>
        <row r="95">
          <cell r="A95" t="str">
            <v>袁嘉维</v>
          </cell>
          <cell r="B95">
            <v>73.75</v>
          </cell>
        </row>
        <row r="96">
          <cell r="A96" t="str">
            <v>马辰奕</v>
          </cell>
          <cell r="B96">
            <v>72.7</v>
          </cell>
        </row>
        <row r="97">
          <cell r="A97" t="str">
            <v>张栩闻</v>
          </cell>
          <cell r="B97">
            <v>71</v>
          </cell>
        </row>
        <row r="98">
          <cell r="A98" t="str">
            <v>刘凡</v>
          </cell>
          <cell r="B98">
            <v>68.900000000000006</v>
          </cell>
        </row>
        <row r="99">
          <cell r="A99" t="str">
            <v>徐雨涵</v>
          </cell>
          <cell r="B99">
            <v>68.650000000000006</v>
          </cell>
        </row>
        <row r="100">
          <cell r="A100" t="str">
            <v>徐汶杰</v>
          </cell>
          <cell r="B100">
            <v>68.25</v>
          </cell>
        </row>
        <row r="101">
          <cell r="A101" t="str">
            <v>张景焱</v>
          </cell>
          <cell r="B101">
            <v>67.849999999999994</v>
          </cell>
        </row>
        <row r="102">
          <cell r="A102" t="str">
            <v>刘文斌</v>
          </cell>
          <cell r="B102">
            <v>66.900000000000006</v>
          </cell>
        </row>
        <row r="103">
          <cell r="A103" t="str">
            <v>祝杰铭</v>
          </cell>
          <cell r="B103">
            <v>66.325000000000003</v>
          </cell>
        </row>
        <row r="104">
          <cell r="A104" t="str">
            <v>潘际宇</v>
          </cell>
          <cell r="B104">
            <v>66.224999999999994</v>
          </cell>
        </row>
        <row r="105">
          <cell r="A105" t="str">
            <v>江陆昱晗</v>
          </cell>
          <cell r="B105">
            <v>64.875</v>
          </cell>
        </row>
        <row r="106">
          <cell r="A106" t="str">
            <v>刘涵</v>
          </cell>
          <cell r="B106">
            <v>64.55</v>
          </cell>
        </row>
        <row r="107">
          <cell r="A107" t="str">
            <v>孙邱齐</v>
          </cell>
          <cell r="B107">
            <v>63.25</v>
          </cell>
        </row>
        <row r="108">
          <cell r="A108" t="str">
            <v>孟凡宏</v>
          </cell>
          <cell r="B108">
            <v>62.4</v>
          </cell>
        </row>
        <row r="109">
          <cell r="A109" t="str">
            <v>刘熠</v>
          </cell>
          <cell r="B109">
            <v>62</v>
          </cell>
        </row>
        <row r="110">
          <cell r="A110" t="str">
            <v>王尧</v>
          </cell>
          <cell r="B110">
            <v>61.7</v>
          </cell>
        </row>
        <row r="111">
          <cell r="A111" t="str">
            <v>徐宇新</v>
          </cell>
          <cell r="B111">
            <v>57.924999999999997</v>
          </cell>
        </row>
        <row r="112">
          <cell r="A112" t="str">
            <v>蒋家希</v>
          </cell>
          <cell r="B112">
            <v>64.8</v>
          </cell>
        </row>
        <row r="113">
          <cell r="A113" t="str">
            <v>王宏盛</v>
          </cell>
          <cell r="B113">
            <v>73.900000000000006</v>
          </cell>
        </row>
        <row r="114">
          <cell r="A114" t="str">
            <v>张昊</v>
          </cell>
          <cell r="B114">
            <v>89.9</v>
          </cell>
        </row>
        <row r="115">
          <cell r="A115" t="str">
            <v>尹跃凯</v>
          </cell>
          <cell r="B115">
            <v>64.5</v>
          </cell>
        </row>
        <row r="116">
          <cell r="A116" t="str">
            <v>苏裕城</v>
          </cell>
          <cell r="B116">
            <v>93.55</v>
          </cell>
        </row>
        <row r="117">
          <cell r="A117" t="str">
            <v>吴昶磊</v>
          </cell>
          <cell r="B117">
            <v>88.95</v>
          </cell>
        </row>
        <row r="118">
          <cell r="A118" t="str">
            <v>张家铭</v>
          </cell>
          <cell r="B118">
            <v>88.45</v>
          </cell>
        </row>
        <row r="119">
          <cell r="A119" t="str">
            <v>张家敏</v>
          </cell>
          <cell r="B119">
            <v>87.55</v>
          </cell>
        </row>
        <row r="120">
          <cell r="A120" t="str">
            <v>杨仕能</v>
          </cell>
          <cell r="B120">
            <v>86.95</v>
          </cell>
        </row>
        <row r="121">
          <cell r="A121" t="str">
            <v>李想</v>
          </cell>
          <cell r="B121">
            <v>86.8</v>
          </cell>
        </row>
        <row r="122">
          <cell r="A122" t="str">
            <v>丁广涵</v>
          </cell>
          <cell r="B122">
            <v>86.55</v>
          </cell>
        </row>
        <row r="123">
          <cell r="A123" t="str">
            <v>任宸义</v>
          </cell>
          <cell r="B123">
            <v>83.15</v>
          </cell>
        </row>
        <row r="124">
          <cell r="A124" t="str">
            <v>陶学冉</v>
          </cell>
          <cell r="B124">
            <v>82.95</v>
          </cell>
        </row>
        <row r="125">
          <cell r="A125" t="str">
            <v>姜浩民</v>
          </cell>
          <cell r="B125">
            <v>82.6</v>
          </cell>
        </row>
        <row r="126">
          <cell r="A126" t="str">
            <v>王献霖</v>
          </cell>
          <cell r="B126">
            <v>81.424999999999997</v>
          </cell>
        </row>
        <row r="127">
          <cell r="A127" t="str">
            <v>顾芯铱</v>
          </cell>
          <cell r="B127">
            <v>81.400000000000006</v>
          </cell>
        </row>
        <row r="128">
          <cell r="A128" t="str">
            <v>李涵宇</v>
          </cell>
          <cell r="B128">
            <v>80.099999999999994</v>
          </cell>
        </row>
        <row r="129">
          <cell r="A129" t="str">
            <v>戚成功</v>
          </cell>
          <cell r="B129">
            <v>80.099999999999994</v>
          </cell>
        </row>
        <row r="130">
          <cell r="A130" t="str">
            <v>颜思婷</v>
          </cell>
          <cell r="B130">
            <v>79.75</v>
          </cell>
        </row>
        <row r="131">
          <cell r="A131" t="str">
            <v>宗剑鸣</v>
          </cell>
          <cell r="B131">
            <v>77.974999999999994</v>
          </cell>
        </row>
        <row r="132">
          <cell r="A132" t="str">
            <v>徐浩程</v>
          </cell>
          <cell r="B132">
            <v>75.95</v>
          </cell>
        </row>
        <row r="133">
          <cell r="A133" t="str">
            <v>张皓宇</v>
          </cell>
          <cell r="B133">
            <v>75.075000000000003</v>
          </cell>
        </row>
        <row r="134">
          <cell r="A134" t="str">
            <v>郑子健</v>
          </cell>
          <cell r="B134">
            <v>74.849999999999994</v>
          </cell>
        </row>
        <row r="135">
          <cell r="A135" t="str">
            <v>谢张汎</v>
          </cell>
          <cell r="B135">
            <v>74.650000000000006</v>
          </cell>
        </row>
        <row r="136">
          <cell r="A136" t="str">
            <v>张开炫</v>
          </cell>
          <cell r="B136">
            <v>73.650000000000006</v>
          </cell>
        </row>
        <row r="137">
          <cell r="A137" t="str">
            <v>陈钦濠</v>
          </cell>
          <cell r="B137">
            <v>71.150000000000006</v>
          </cell>
        </row>
        <row r="138">
          <cell r="A138" t="str">
            <v>施春宇</v>
          </cell>
          <cell r="B138">
            <v>69.849999999999994</v>
          </cell>
        </row>
        <row r="139">
          <cell r="A139" t="str">
            <v>黄思瑞</v>
          </cell>
          <cell r="B139">
            <v>68.924999999999997</v>
          </cell>
        </row>
        <row r="140">
          <cell r="A140" t="str">
            <v>徐顾超</v>
          </cell>
          <cell r="B140">
            <v>68.849999999999994</v>
          </cell>
        </row>
        <row r="141">
          <cell r="A141" t="str">
            <v>田乾康</v>
          </cell>
          <cell r="B141">
            <v>68.650000000000006</v>
          </cell>
        </row>
        <row r="142">
          <cell r="A142" t="str">
            <v>阚科技</v>
          </cell>
          <cell r="B142">
            <v>68.400000000000006</v>
          </cell>
        </row>
        <row r="143">
          <cell r="A143" t="str">
            <v>王佳乐</v>
          </cell>
          <cell r="B143">
            <v>66.400000000000006</v>
          </cell>
        </row>
        <row r="144">
          <cell r="A144" t="str">
            <v>曹帅</v>
          </cell>
          <cell r="B144">
            <v>65.5</v>
          </cell>
        </row>
        <row r="145">
          <cell r="A145" t="str">
            <v>潘春霖</v>
          </cell>
          <cell r="B145">
            <v>64.7</v>
          </cell>
        </row>
        <row r="146">
          <cell r="A146" t="str">
            <v>郭天龙</v>
          </cell>
          <cell r="B146">
            <v>62.85</v>
          </cell>
        </row>
        <row r="147">
          <cell r="A147" t="str">
            <v>殷敢优</v>
          </cell>
          <cell r="B147">
            <v>60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s>
    <sheetDataSet>
      <sheetData sheetId="0"/>
      <sheetData sheetId="1"/>
      <sheetData sheetId="2"/>
      <sheetData sheetId="3"/>
      <sheetData sheetId="4"/>
      <sheetData sheetId="5"/>
      <sheetData sheetId="6">
        <row r="2">
          <cell r="A2" t="str">
            <v>周逸仁</v>
          </cell>
          <cell r="B2">
            <v>92.485436893203897</v>
          </cell>
          <cell r="C2">
            <v>1</v>
          </cell>
        </row>
        <row r="3">
          <cell r="A3" t="str">
            <v>陈颖欣</v>
          </cell>
          <cell r="B3">
            <v>92.377358490565996</v>
          </cell>
          <cell r="C3">
            <v>2</v>
          </cell>
        </row>
        <row r="4">
          <cell r="A4" t="str">
            <v>谢思琦</v>
          </cell>
          <cell r="B4">
            <v>91.398058252427205</v>
          </cell>
          <cell r="C4">
            <v>3</v>
          </cell>
        </row>
        <row r="5">
          <cell r="A5" t="str">
            <v>丁俊琦</v>
          </cell>
          <cell r="B5">
            <v>90.970873786407793</v>
          </cell>
          <cell r="C5">
            <v>4</v>
          </cell>
        </row>
        <row r="6">
          <cell r="A6" t="str">
            <v>司琪</v>
          </cell>
          <cell r="B6">
            <v>90.779816513761503</v>
          </cell>
          <cell r="C6">
            <v>5</v>
          </cell>
        </row>
        <row r="7">
          <cell r="A7" t="str">
            <v>崔福顺</v>
          </cell>
          <cell r="B7">
            <v>90.699029126213603</v>
          </cell>
          <cell r="C7">
            <v>6</v>
          </cell>
        </row>
        <row r="8">
          <cell r="A8" t="str">
            <v>李铭扬</v>
          </cell>
          <cell r="B8">
            <v>90.3106796116505</v>
          </cell>
          <cell r="C8">
            <v>7</v>
          </cell>
        </row>
        <row r="9">
          <cell r="A9" t="str">
            <v>马雨彤</v>
          </cell>
          <cell r="B9">
            <v>90.019417475728204</v>
          </cell>
          <cell r="C9">
            <v>8</v>
          </cell>
        </row>
        <row r="10">
          <cell r="A10" t="str">
            <v>曹紫怡</v>
          </cell>
          <cell r="B10">
            <v>89.941747572815501</v>
          </cell>
          <cell r="C10">
            <v>9</v>
          </cell>
        </row>
        <row r="11">
          <cell r="A11" t="str">
            <v>彭玉珠</v>
          </cell>
          <cell r="B11">
            <v>89.834951456310705</v>
          </cell>
          <cell r="C11">
            <v>10</v>
          </cell>
        </row>
        <row r="12">
          <cell r="A12" t="str">
            <v>李紫晗</v>
          </cell>
          <cell r="B12">
            <v>89.786407766990294</v>
          </cell>
          <cell r="C12">
            <v>11</v>
          </cell>
        </row>
        <row r="13">
          <cell r="A13" t="str">
            <v>周旭</v>
          </cell>
          <cell r="B13">
            <v>89.368932038834998</v>
          </cell>
          <cell r="C13">
            <v>12</v>
          </cell>
        </row>
        <row r="14">
          <cell r="A14" t="str">
            <v>侍靖淞</v>
          </cell>
          <cell r="B14">
            <v>89.058252427184499</v>
          </cell>
          <cell r="C14">
            <v>13</v>
          </cell>
        </row>
        <row r="15">
          <cell r="A15" t="str">
            <v>鲜佳怡</v>
          </cell>
          <cell r="B15">
            <v>88.951456310679603</v>
          </cell>
          <cell r="C15">
            <v>14</v>
          </cell>
        </row>
        <row r="16">
          <cell r="A16" t="str">
            <v>郑孝妍</v>
          </cell>
          <cell r="B16">
            <v>88.733944954128404</v>
          </cell>
          <cell r="C16">
            <v>15</v>
          </cell>
        </row>
        <row r="17">
          <cell r="A17" t="str">
            <v>于赟祺</v>
          </cell>
          <cell r="B17">
            <v>88.417475728155296</v>
          </cell>
          <cell r="C17">
            <v>16</v>
          </cell>
        </row>
        <row r="18">
          <cell r="A18" t="str">
            <v>周麒</v>
          </cell>
          <cell r="B18">
            <v>88.097087378640794</v>
          </cell>
          <cell r="C18">
            <v>17</v>
          </cell>
        </row>
        <row r="19">
          <cell r="A19" t="str">
            <v>谢谨如</v>
          </cell>
          <cell r="B19">
            <v>88.087378640776706</v>
          </cell>
          <cell r="C19">
            <v>18</v>
          </cell>
        </row>
        <row r="20">
          <cell r="A20" t="str">
            <v>程金松</v>
          </cell>
          <cell r="B20">
            <v>88.058252427184499</v>
          </cell>
          <cell r="C20">
            <v>19</v>
          </cell>
        </row>
        <row r="21">
          <cell r="A21" t="str">
            <v>李季柔</v>
          </cell>
          <cell r="B21">
            <v>87.950495049504994</v>
          </cell>
          <cell r="C21">
            <v>20</v>
          </cell>
        </row>
        <row r="22">
          <cell r="A22" t="str">
            <v>李仁龙</v>
          </cell>
          <cell r="B22">
            <v>87.718446601941693</v>
          </cell>
          <cell r="C22">
            <v>21</v>
          </cell>
        </row>
        <row r="23">
          <cell r="A23" t="str">
            <v>万露露</v>
          </cell>
          <cell r="B23">
            <v>87.543689320388395</v>
          </cell>
          <cell r="C23">
            <v>22</v>
          </cell>
        </row>
        <row r="24">
          <cell r="A24" t="str">
            <v>顾成翔</v>
          </cell>
          <cell r="B24">
            <v>87.398058252427205</v>
          </cell>
          <cell r="C24">
            <v>23</v>
          </cell>
        </row>
        <row r="25">
          <cell r="A25" t="str">
            <v>张宴绮</v>
          </cell>
          <cell r="B25">
            <v>87.3106796116505</v>
          </cell>
          <cell r="C25">
            <v>24</v>
          </cell>
        </row>
        <row r="26">
          <cell r="A26" t="str">
            <v>朱晨宇</v>
          </cell>
          <cell r="B26">
            <v>87.223300970873794</v>
          </cell>
          <cell r="C26">
            <v>25</v>
          </cell>
        </row>
        <row r="27">
          <cell r="A27" t="str">
            <v>曹西瑞</v>
          </cell>
          <cell r="B27">
            <v>87.077669902912604</v>
          </cell>
          <cell r="C27">
            <v>26</v>
          </cell>
        </row>
        <row r="28">
          <cell r="A28" t="str">
            <v>倪慧琳</v>
          </cell>
          <cell r="B28">
            <v>87.067961165048501</v>
          </cell>
          <cell r="C28">
            <v>27</v>
          </cell>
        </row>
        <row r="29">
          <cell r="A29" t="str">
            <v>杨铭宇</v>
          </cell>
          <cell r="B29">
            <v>86.786407766990294</v>
          </cell>
          <cell r="C29">
            <v>28</v>
          </cell>
        </row>
        <row r="30">
          <cell r="A30" t="str">
            <v>邢栋</v>
          </cell>
          <cell r="B30">
            <v>86.660377358490607</v>
          </cell>
          <cell r="C30">
            <v>29</v>
          </cell>
        </row>
        <row r="31">
          <cell r="A31" t="str">
            <v>冯含笑</v>
          </cell>
          <cell r="B31">
            <v>86.155339805825193</v>
          </cell>
          <cell r="C31">
            <v>30</v>
          </cell>
        </row>
        <row r="32">
          <cell r="A32" t="str">
            <v>高乐轩</v>
          </cell>
          <cell r="B32">
            <v>86.145631067961205</v>
          </cell>
          <cell r="C32">
            <v>31</v>
          </cell>
        </row>
        <row r="33">
          <cell r="A33" t="str">
            <v>谢正航</v>
          </cell>
          <cell r="B33">
            <v>86.1111111111111</v>
          </cell>
          <cell r="C33">
            <v>32</v>
          </cell>
        </row>
        <row r="34">
          <cell r="A34" t="str">
            <v>郭瀚孺</v>
          </cell>
          <cell r="B34">
            <v>85.941747572815501</v>
          </cell>
          <cell r="C34">
            <v>33</v>
          </cell>
        </row>
        <row r="35">
          <cell r="A35" t="str">
            <v>孙鹤然</v>
          </cell>
          <cell r="B35">
            <v>85.844660194174807</v>
          </cell>
          <cell r="C35">
            <v>34</v>
          </cell>
        </row>
        <row r="36">
          <cell r="A36" t="str">
            <v>邢雨萱</v>
          </cell>
          <cell r="B36">
            <v>85.766990291262104</v>
          </cell>
          <cell r="C36">
            <v>35</v>
          </cell>
        </row>
        <row r="37">
          <cell r="A37" t="str">
            <v>张家玮</v>
          </cell>
          <cell r="B37">
            <v>85.349514563106794</v>
          </cell>
          <cell r="C37">
            <v>36</v>
          </cell>
        </row>
        <row r="38">
          <cell r="A38" t="str">
            <v>管礼贤</v>
          </cell>
          <cell r="B38">
            <v>85.300970873786397</v>
          </cell>
          <cell r="C38">
            <v>37</v>
          </cell>
        </row>
        <row r="39">
          <cell r="A39" t="str">
            <v>罗凯鸿</v>
          </cell>
          <cell r="B39">
            <v>85.184466019417499</v>
          </cell>
          <cell r="C39">
            <v>38</v>
          </cell>
        </row>
        <row r="40">
          <cell r="A40" t="str">
            <v>张超瑞</v>
          </cell>
          <cell r="B40">
            <v>85.087378640776706</v>
          </cell>
          <cell r="C40">
            <v>39</v>
          </cell>
        </row>
        <row r="41">
          <cell r="A41" t="str">
            <v>田广</v>
          </cell>
          <cell r="B41">
            <v>84.815533980582501</v>
          </cell>
          <cell r="C41">
            <v>40</v>
          </cell>
        </row>
        <row r="42">
          <cell r="A42" t="str">
            <v>耿兴睿</v>
          </cell>
          <cell r="B42">
            <v>84.776699029126206</v>
          </cell>
          <cell r="C42">
            <v>41</v>
          </cell>
        </row>
        <row r="43">
          <cell r="A43" t="str">
            <v>刘耀</v>
          </cell>
          <cell r="B43">
            <v>84.757281553398101</v>
          </cell>
          <cell r="C43">
            <v>42</v>
          </cell>
        </row>
        <row r="44">
          <cell r="A44" t="str">
            <v>郑子昂</v>
          </cell>
          <cell r="B44">
            <v>84.446601941747602</v>
          </cell>
          <cell r="C44">
            <v>43</v>
          </cell>
        </row>
        <row r="45">
          <cell r="A45" t="str">
            <v>徐诗涵</v>
          </cell>
          <cell r="B45">
            <v>84.359223300970896</v>
          </cell>
          <cell r="C45">
            <v>44</v>
          </cell>
        </row>
        <row r="46">
          <cell r="A46" t="str">
            <v>韦琪</v>
          </cell>
          <cell r="B46">
            <v>84.339622641509393</v>
          </cell>
          <cell r="C46">
            <v>45</v>
          </cell>
        </row>
        <row r="47">
          <cell r="A47" t="str">
            <v>杨航</v>
          </cell>
          <cell r="B47">
            <v>84.17</v>
          </cell>
          <cell r="C47">
            <v>46</v>
          </cell>
        </row>
        <row r="48">
          <cell r="A48" t="str">
            <v>纪留念</v>
          </cell>
          <cell r="B48">
            <v>83.941747572815501</v>
          </cell>
          <cell r="C48">
            <v>47</v>
          </cell>
        </row>
        <row r="49">
          <cell r="A49" t="str">
            <v>周正</v>
          </cell>
          <cell r="B49">
            <v>83.922330097087396</v>
          </cell>
          <cell r="C49">
            <v>48</v>
          </cell>
        </row>
        <row r="50">
          <cell r="A50" t="str">
            <v>周昊天</v>
          </cell>
          <cell r="B50">
            <v>83.893203883495104</v>
          </cell>
          <cell r="C50">
            <v>49</v>
          </cell>
        </row>
        <row r="51">
          <cell r="A51" t="str">
            <v>冯贤哲</v>
          </cell>
          <cell r="B51">
            <v>83.776699029126206</v>
          </cell>
          <cell r="C51">
            <v>50</v>
          </cell>
        </row>
        <row r="52">
          <cell r="A52" t="str">
            <v>闫煜杰</v>
          </cell>
          <cell r="B52">
            <v>83.611650485436897</v>
          </cell>
          <cell r="C52">
            <v>51</v>
          </cell>
        </row>
        <row r="53">
          <cell r="A53" t="str">
            <v>丁轩扬</v>
          </cell>
          <cell r="B53">
            <v>83.611650485436897</v>
          </cell>
          <cell r="C53">
            <v>52</v>
          </cell>
        </row>
        <row r="54">
          <cell r="A54" t="str">
            <v>徐英杰</v>
          </cell>
          <cell r="B54">
            <v>83.601941747572795</v>
          </cell>
          <cell r="C54">
            <v>53</v>
          </cell>
        </row>
        <row r="55">
          <cell r="A55" t="str">
            <v>周国栋</v>
          </cell>
          <cell r="B55">
            <v>83.456310679611605</v>
          </cell>
          <cell r="C55">
            <v>54</v>
          </cell>
        </row>
        <row r="56">
          <cell r="A56" t="str">
            <v>邱杰栋</v>
          </cell>
          <cell r="B56">
            <v>83.378640776699001</v>
          </cell>
          <cell r="C56">
            <v>55</v>
          </cell>
        </row>
        <row r="57">
          <cell r="A57" t="str">
            <v>石玥</v>
          </cell>
          <cell r="B57">
            <v>83.077669902912604</v>
          </cell>
          <cell r="C57">
            <v>56</v>
          </cell>
        </row>
        <row r="58">
          <cell r="A58" t="str">
            <v>林熙杰</v>
          </cell>
          <cell r="B58">
            <v>82.990291262135898</v>
          </cell>
          <cell r="C58">
            <v>57</v>
          </cell>
        </row>
        <row r="59">
          <cell r="A59" t="str">
            <v>赵蕴梦</v>
          </cell>
          <cell r="B59">
            <v>82.805825242718399</v>
          </cell>
          <cell r="C59">
            <v>58</v>
          </cell>
        </row>
        <row r="60">
          <cell r="A60" t="str">
            <v>谢杨阳</v>
          </cell>
          <cell r="B60">
            <v>82.737864077669897</v>
          </cell>
          <cell r="C60">
            <v>59</v>
          </cell>
        </row>
        <row r="61">
          <cell r="A61" t="str">
            <v>董玉涵</v>
          </cell>
          <cell r="B61">
            <v>82.660194174757294</v>
          </cell>
          <cell r="C61">
            <v>60</v>
          </cell>
        </row>
        <row r="62">
          <cell r="A62" t="str">
            <v>吴广飞</v>
          </cell>
          <cell r="B62">
            <v>82.572815533980602</v>
          </cell>
          <cell r="C62">
            <v>61</v>
          </cell>
        </row>
        <row r="63">
          <cell r="A63" t="str">
            <v>谢天润</v>
          </cell>
          <cell r="B63">
            <v>82.553398058252398</v>
          </cell>
          <cell r="C63">
            <v>62</v>
          </cell>
        </row>
        <row r="64">
          <cell r="A64" t="str">
            <v>张睿琪</v>
          </cell>
          <cell r="B64">
            <v>82.543689320388395</v>
          </cell>
          <cell r="C64">
            <v>63</v>
          </cell>
        </row>
        <row r="65">
          <cell r="A65" t="str">
            <v>钟如雪</v>
          </cell>
          <cell r="B65">
            <v>82.495145631067999</v>
          </cell>
          <cell r="C65">
            <v>64</v>
          </cell>
        </row>
        <row r="66">
          <cell r="A66" t="str">
            <v>骆开慧</v>
          </cell>
          <cell r="B66">
            <v>82.4368932038835</v>
          </cell>
          <cell r="C66">
            <v>65</v>
          </cell>
        </row>
        <row r="67">
          <cell r="A67" t="str">
            <v>钟钱畅</v>
          </cell>
          <cell r="B67">
            <v>82.398058252427205</v>
          </cell>
          <cell r="C67">
            <v>66</v>
          </cell>
        </row>
        <row r="68">
          <cell r="A68" t="str">
            <v>郑文静</v>
          </cell>
          <cell r="B68">
            <v>82.223300970873794</v>
          </cell>
          <cell r="C68">
            <v>67</v>
          </cell>
        </row>
        <row r="69">
          <cell r="A69" t="str">
            <v>邢泽</v>
          </cell>
          <cell r="B69">
            <v>81.776699029126206</v>
          </cell>
          <cell r="C69">
            <v>68</v>
          </cell>
        </row>
        <row r="70">
          <cell r="A70" t="str">
            <v>周嘉奕</v>
          </cell>
          <cell r="B70">
            <v>81.757281553398101</v>
          </cell>
          <cell r="C70">
            <v>69</v>
          </cell>
        </row>
        <row r="71">
          <cell r="A71" t="str">
            <v>杨磊</v>
          </cell>
          <cell r="B71">
            <v>81.543689320388395</v>
          </cell>
          <cell r="C71">
            <v>70</v>
          </cell>
        </row>
        <row r="72">
          <cell r="A72" t="str">
            <v>张峻铭</v>
          </cell>
          <cell r="B72">
            <v>81.485436893203897</v>
          </cell>
          <cell r="C72">
            <v>71</v>
          </cell>
        </row>
        <row r="73">
          <cell r="A73" t="str">
            <v>戴澈</v>
          </cell>
          <cell r="B73">
            <v>81.438095238095002</v>
          </cell>
          <cell r="C73">
            <v>72</v>
          </cell>
        </row>
        <row r="74">
          <cell r="A74" t="str">
            <v>袁赛楠</v>
          </cell>
          <cell r="B74">
            <v>81.4375</v>
          </cell>
          <cell r="C74">
            <v>73</v>
          </cell>
        </row>
        <row r="75">
          <cell r="A75" t="str">
            <v>张妍</v>
          </cell>
          <cell r="B75">
            <v>81.4368932038835</v>
          </cell>
          <cell r="C75">
            <v>74</v>
          </cell>
        </row>
        <row r="76">
          <cell r="A76" t="str">
            <v>王家乐</v>
          </cell>
          <cell r="B76">
            <v>81.417475728155296</v>
          </cell>
          <cell r="C76">
            <v>75</v>
          </cell>
        </row>
        <row r="77">
          <cell r="A77" t="str">
            <v>陈诚</v>
          </cell>
          <cell r="B77">
            <v>81.233009708737896</v>
          </cell>
          <cell r="C77">
            <v>76</v>
          </cell>
        </row>
        <row r="78">
          <cell r="A78" t="str">
            <v>徐思语</v>
          </cell>
          <cell r="B78">
            <v>81.106796116504896</v>
          </cell>
          <cell r="C78">
            <v>77</v>
          </cell>
        </row>
        <row r="79">
          <cell r="A79" t="str">
            <v>苗欣雨</v>
          </cell>
          <cell r="B79">
            <v>81.047619047618994</v>
          </cell>
          <cell r="C79">
            <v>78</v>
          </cell>
        </row>
        <row r="80">
          <cell r="A80" t="str">
            <v>赵舒晗</v>
          </cell>
          <cell r="B80">
            <v>80.951456310679603</v>
          </cell>
          <cell r="C80">
            <v>79</v>
          </cell>
        </row>
        <row r="81">
          <cell r="A81" t="str">
            <v>印建树</v>
          </cell>
          <cell r="B81">
            <v>80.825242718446603</v>
          </cell>
          <cell r="C81">
            <v>80</v>
          </cell>
        </row>
        <row r="82">
          <cell r="A82" t="str">
            <v>郁锦鑫</v>
          </cell>
          <cell r="B82">
            <v>80.398058252427205</v>
          </cell>
          <cell r="C82">
            <v>81</v>
          </cell>
        </row>
        <row r="83">
          <cell r="A83" t="str">
            <v>段苏航</v>
          </cell>
          <cell r="B83">
            <v>80.398058252427205</v>
          </cell>
          <cell r="C83">
            <v>82</v>
          </cell>
        </row>
        <row r="84">
          <cell r="A84" t="str">
            <v>姚博文</v>
          </cell>
          <cell r="B84">
            <v>80.378640776699001</v>
          </cell>
          <cell r="C84">
            <v>83</v>
          </cell>
        </row>
        <row r="85">
          <cell r="A85" t="str">
            <v>刘一鸣</v>
          </cell>
          <cell r="B85">
            <v>80.155339805825193</v>
          </cell>
          <cell r="C85">
            <v>84</v>
          </cell>
        </row>
        <row r="86">
          <cell r="A86" t="str">
            <v>周传畅</v>
          </cell>
          <cell r="B86">
            <v>80</v>
          </cell>
          <cell r="C86">
            <v>85</v>
          </cell>
        </row>
        <row r="87">
          <cell r="A87" t="str">
            <v>赵俊杰</v>
          </cell>
          <cell r="B87">
            <v>79.932038834951499</v>
          </cell>
          <cell r="C87">
            <v>86</v>
          </cell>
        </row>
        <row r="88">
          <cell r="A88" t="str">
            <v>李志翔</v>
          </cell>
          <cell r="B88">
            <v>79.6893203883495</v>
          </cell>
          <cell r="C88">
            <v>87</v>
          </cell>
        </row>
        <row r="89">
          <cell r="A89" t="str">
            <v>周凤杰</v>
          </cell>
          <cell r="B89">
            <v>79.514563106796103</v>
          </cell>
          <cell r="C89">
            <v>88</v>
          </cell>
        </row>
        <row r="90">
          <cell r="A90" t="str">
            <v>李亚欣</v>
          </cell>
          <cell r="B90">
            <v>79.390909090909105</v>
          </cell>
          <cell r="C90">
            <v>89</v>
          </cell>
        </row>
        <row r="91">
          <cell r="A91" t="str">
            <v>张斐然</v>
          </cell>
          <cell r="B91">
            <v>79.289719626167994</v>
          </cell>
          <cell r="C91">
            <v>90</v>
          </cell>
        </row>
        <row r="92">
          <cell r="A92" t="str">
            <v>王鑫</v>
          </cell>
          <cell r="B92">
            <v>79.165048543689295</v>
          </cell>
          <cell r="C92">
            <v>91</v>
          </cell>
        </row>
        <row r="93">
          <cell r="A93" t="str">
            <v>李威</v>
          </cell>
          <cell r="B93">
            <v>79.058252427184499</v>
          </cell>
          <cell r="C93">
            <v>92</v>
          </cell>
        </row>
        <row r="94">
          <cell r="A94" t="str">
            <v>李柏霖</v>
          </cell>
          <cell r="B94">
            <v>79.019417475728204</v>
          </cell>
          <cell r="C94">
            <v>93</v>
          </cell>
        </row>
        <row r="95">
          <cell r="A95" t="str">
            <v>郑旭言</v>
          </cell>
          <cell r="B95">
            <v>79.009708737864102</v>
          </cell>
          <cell r="C95">
            <v>94</v>
          </cell>
        </row>
        <row r="96">
          <cell r="A96" t="str">
            <v>张超</v>
          </cell>
          <cell r="B96">
            <v>78.776699029126206</v>
          </cell>
          <cell r="C96">
            <v>95</v>
          </cell>
        </row>
        <row r="97">
          <cell r="A97" t="str">
            <v>陈思岩</v>
          </cell>
          <cell r="B97">
            <v>78.660194174757294</v>
          </cell>
          <cell r="C97">
            <v>96</v>
          </cell>
        </row>
        <row r="98">
          <cell r="A98" t="str">
            <v>李东阳</v>
          </cell>
          <cell r="B98">
            <v>78.601941747572795</v>
          </cell>
          <cell r="C98">
            <v>97</v>
          </cell>
        </row>
        <row r="99">
          <cell r="A99" t="str">
            <v>颜淼</v>
          </cell>
          <cell r="B99">
            <v>78.5631067961165</v>
          </cell>
          <cell r="C99">
            <v>98</v>
          </cell>
        </row>
        <row r="100">
          <cell r="A100" t="str">
            <v>陈家亿</v>
          </cell>
          <cell r="B100">
            <v>78.509259259259295</v>
          </cell>
          <cell r="C100">
            <v>99</v>
          </cell>
        </row>
        <row r="101">
          <cell r="A101" t="str">
            <v>刘于湘</v>
          </cell>
          <cell r="B101">
            <v>78.407766990291293</v>
          </cell>
          <cell r="C101">
            <v>100</v>
          </cell>
        </row>
        <row r="102">
          <cell r="A102" t="str">
            <v>李丹</v>
          </cell>
          <cell r="B102">
            <v>78.320388349514602</v>
          </cell>
          <cell r="C102">
            <v>101</v>
          </cell>
        </row>
        <row r="103">
          <cell r="A103" t="str">
            <v>谢镇</v>
          </cell>
          <cell r="B103">
            <v>78.223300970873794</v>
          </cell>
          <cell r="C103">
            <v>102</v>
          </cell>
        </row>
        <row r="104">
          <cell r="A104" t="str">
            <v>王心怡</v>
          </cell>
          <cell r="B104">
            <v>78.174757281553397</v>
          </cell>
          <cell r="C104">
            <v>103</v>
          </cell>
        </row>
        <row r="105">
          <cell r="A105" t="str">
            <v>杨邵贻</v>
          </cell>
          <cell r="B105">
            <v>78.145631067961205</v>
          </cell>
          <cell r="C105">
            <v>104</v>
          </cell>
        </row>
        <row r="106">
          <cell r="A106" t="str">
            <v>赵生煜</v>
          </cell>
          <cell r="B106">
            <v>78.0416666666667</v>
          </cell>
          <cell r="C106">
            <v>105</v>
          </cell>
        </row>
        <row r="107">
          <cell r="A107" t="str">
            <v>曹一鸣</v>
          </cell>
          <cell r="B107">
            <v>77.951456310679603</v>
          </cell>
          <cell r="C107">
            <v>106</v>
          </cell>
        </row>
        <row r="108">
          <cell r="A108" t="str">
            <v>祝宇豪</v>
          </cell>
          <cell r="B108">
            <v>77.708737864077705</v>
          </cell>
          <cell r="C108">
            <v>107</v>
          </cell>
        </row>
        <row r="109">
          <cell r="A109" t="str">
            <v>宋尧</v>
          </cell>
          <cell r="B109">
            <v>77.650485436893206</v>
          </cell>
          <cell r="C109">
            <v>108</v>
          </cell>
        </row>
        <row r="110">
          <cell r="A110" t="str">
            <v>韩凯瑞</v>
          </cell>
          <cell r="B110">
            <v>77.388349514563103</v>
          </cell>
          <cell r="C110">
            <v>109</v>
          </cell>
        </row>
        <row r="111">
          <cell r="A111" t="str">
            <v>赵凯</v>
          </cell>
          <cell r="B111">
            <v>77.388349514563103</v>
          </cell>
          <cell r="C111">
            <v>110</v>
          </cell>
        </row>
        <row r="112">
          <cell r="A112" t="str">
            <v>刘博源</v>
          </cell>
          <cell r="B112">
            <v>77.271844660194205</v>
          </cell>
          <cell r="C112">
            <v>111</v>
          </cell>
        </row>
        <row r="113">
          <cell r="A113" t="str">
            <v>于琪菲</v>
          </cell>
          <cell r="B113">
            <v>77.242718446601899</v>
          </cell>
          <cell r="C113">
            <v>112</v>
          </cell>
        </row>
        <row r="114">
          <cell r="A114" t="str">
            <v>程丹奕</v>
          </cell>
          <cell r="B114">
            <v>77.2291666666666</v>
          </cell>
          <cell r="C114">
            <v>113</v>
          </cell>
        </row>
        <row r="115">
          <cell r="A115" t="str">
            <v>陈俊豪</v>
          </cell>
          <cell r="B115">
            <v>76.786407766990294</v>
          </cell>
          <cell r="C115">
            <v>114</v>
          </cell>
        </row>
        <row r="116">
          <cell r="A116" t="str">
            <v>侯君阳</v>
          </cell>
          <cell r="B116">
            <v>76.766990291262104</v>
          </cell>
          <cell r="C116">
            <v>115</v>
          </cell>
        </row>
        <row r="117">
          <cell r="A117" t="str">
            <v>胡尊昊</v>
          </cell>
          <cell r="B117">
            <v>76.582524271844704</v>
          </cell>
          <cell r="C117">
            <v>116</v>
          </cell>
        </row>
        <row r="118">
          <cell r="A118" t="str">
            <v>张跃中</v>
          </cell>
          <cell r="B118">
            <v>76.543689320388395</v>
          </cell>
          <cell r="C118">
            <v>117</v>
          </cell>
        </row>
        <row r="119">
          <cell r="A119" t="str">
            <v>周意斌</v>
          </cell>
          <cell r="B119">
            <v>76.485436893203897</v>
          </cell>
          <cell r="C119">
            <v>118</v>
          </cell>
        </row>
        <row r="120">
          <cell r="A120" t="str">
            <v>冯尤越</v>
          </cell>
          <cell r="B120">
            <v>76.368932038834998</v>
          </cell>
          <cell r="C120">
            <v>119</v>
          </cell>
        </row>
        <row r="121">
          <cell r="A121" t="str">
            <v>李文轩</v>
          </cell>
          <cell r="B121">
            <v>76.233009708737896</v>
          </cell>
          <cell r="C121">
            <v>120</v>
          </cell>
        </row>
        <row r="122">
          <cell r="A122" t="str">
            <v>张文涵</v>
          </cell>
          <cell r="B122">
            <v>76.194174757281601</v>
          </cell>
          <cell r="C122">
            <v>121</v>
          </cell>
        </row>
        <row r="123">
          <cell r="A123" t="str">
            <v>盛斌</v>
          </cell>
          <cell r="B123">
            <v>76.194174757281601</v>
          </cell>
          <cell r="C123">
            <v>122</v>
          </cell>
        </row>
        <row r="124">
          <cell r="A124" t="str">
            <v>陈林旭</v>
          </cell>
          <cell r="B124">
            <v>76.194174757281601</v>
          </cell>
          <cell r="C124">
            <v>123</v>
          </cell>
        </row>
        <row r="125">
          <cell r="A125" t="str">
            <v>董一凡</v>
          </cell>
          <cell r="B125">
            <v>76.126213592233</v>
          </cell>
          <cell r="C125">
            <v>124</v>
          </cell>
        </row>
        <row r="126">
          <cell r="A126" t="str">
            <v>徐杨铭</v>
          </cell>
          <cell r="B126">
            <v>75.883495145631102</v>
          </cell>
          <cell r="C126">
            <v>125</v>
          </cell>
        </row>
        <row r="127">
          <cell r="A127" t="str">
            <v>任奕丞</v>
          </cell>
          <cell r="B127">
            <v>75.834951456310705</v>
          </cell>
          <cell r="C127">
            <v>126</v>
          </cell>
        </row>
        <row r="128">
          <cell r="A128" t="str">
            <v>陈义轩</v>
          </cell>
          <cell r="B128">
            <v>75.747572815533999</v>
          </cell>
          <cell r="C128">
            <v>127</v>
          </cell>
        </row>
        <row r="129">
          <cell r="A129" t="str">
            <v>冯润泽</v>
          </cell>
          <cell r="B129">
            <v>75.669902912621396</v>
          </cell>
          <cell r="C129">
            <v>128</v>
          </cell>
        </row>
        <row r="130">
          <cell r="A130" t="str">
            <v>孙琪</v>
          </cell>
          <cell r="B130">
            <v>75.495145631067999</v>
          </cell>
          <cell r="C130">
            <v>129</v>
          </cell>
        </row>
        <row r="131">
          <cell r="A131" t="str">
            <v>胡逸轩</v>
          </cell>
          <cell r="B131">
            <v>75.485436893203897</v>
          </cell>
          <cell r="C131">
            <v>130</v>
          </cell>
        </row>
        <row r="132">
          <cell r="A132" t="str">
            <v>张浩宇</v>
          </cell>
          <cell r="B132">
            <v>75.339805825242706</v>
          </cell>
          <cell r="C132">
            <v>131</v>
          </cell>
        </row>
        <row r="133">
          <cell r="A133" t="str">
            <v>姜来</v>
          </cell>
          <cell r="B133">
            <v>74.893203883495104</v>
          </cell>
          <cell r="C133">
            <v>132</v>
          </cell>
        </row>
        <row r="134">
          <cell r="A134" t="str">
            <v>孟懋杰</v>
          </cell>
          <cell r="B134">
            <v>74.805825242718399</v>
          </cell>
          <cell r="C134">
            <v>133</v>
          </cell>
        </row>
        <row r="135">
          <cell r="A135" t="str">
            <v>陈葆勋</v>
          </cell>
          <cell r="B135">
            <v>74.660194174757294</v>
          </cell>
          <cell r="C135">
            <v>134</v>
          </cell>
        </row>
        <row r="136">
          <cell r="A136" t="str">
            <v>刘腾远</v>
          </cell>
          <cell r="B136">
            <v>74.524271844660205</v>
          </cell>
          <cell r="C136">
            <v>135</v>
          </cell>
        </row>
        <row r="137">
          <cell r="A137" t="str">
            <v>卢梦岚</v>
          </cell>
          <cell r="B137">
            <v>74.135922330097102</v>
          </cell>
          <cell r="C137">
            <v>136</v>
          </cell>
        </row>
        <row r="138">
          <cell r="A138" t="str">
            <v>邵欣宇</v>
          </cell>
          <cell r="B138">
            <v>74.077669902912604</v>
          </cell>
          <cell r="C138">
            <v>137</v>
          </cell>
        </row>
        <row r="139">
          <cell r="A139" t="str">
            <v>乔俊凯</v>
          </cell>
          <cell r="B139">
            <v>73.747572815533999</v>
          </cell>
          <cell r="C139">
            <v>138</v>
          </cell>
        </row>
        <row r="140">
          <cell r="A140" t="str">
            <v>马宇涵</v>
          </cell>
          <cell r="B140">
            <v>73.442307692306997</v>
          </cell>
          <cell r="C140">
            <v>139</v>
          </cell>
        </row>
        <row r="141">
          <cell r="A141" t="str">
            <v>孙佳威</v>
          </cell>
          <cell r="B141">
            <v>73.368932038834998</v>
          </cell>
          <cell r="C141">
            <v>140</v>
          </cell>
        </row>
        <row r="142">
          <cell r="A142" t="str">
            <v>王俊杰</v>
          </cell>
          <cell r="B142">
            <v>73.320388349514602</v>
          </cell>
          <cell r="C142">
            <v>141</v>
          </cell>
        </row>
        <row r="143">
          <cell r="A143" t="str">
            <v>刘欣悦</v>
          </cell>
          <cell r="B143">
            <v>73.242718446601899</v>
          </cell>
          <cell r="C143">
            <v>142</v>
          </cell>
        </row>
        <row r="144">
          <cell r="A144" t="str">
            <v>于洪绅</v>
          </cell>
          <cell r="B144">
            <v>73.203883495145604</v>
          </cell>
          <cell r="C144">
            <v>143</v>
          </cell>
        </row>
        <row r="145">
          <cell r="A145" t="str">
            <v>张星宇</v>
          </cell>
          <cell r="B145">
            <v>73.1458333333333</v>
          </cell>
          <cell r="C145">
            <v>144</v>
          </cell>
        </row>
        <row r="146">
          <cell r="A146" t="str">
            <v>杨檳豪</v>
          </cell>
          <cell r="B146">
            <v>72.922330097087396</v>
          </cell>
          <cell r="C146">
            <v>145</v>
          </cell>
        </row>
        <row r="147">
          <cell r="A147" t="str">
            <v>武佳文</v>
          </cell>
          <cell r="B147">
            <v>72.825242718446603</v>
          </cell>
          <cell r="C147">
            <v>146</v>
          </cell>
        </row>
        <row r="148">
          <cell r="A148" t="str">
            <v>马振洋</v>
          </cell>
          <cell r="B148">
            <v>72.572815533980602</v>
          </cell>
          <cell r="C148">
            <v>147</v>
          </cell>
        </row>
        <row r="149">
          <cell r="A149" t="str">
            <v>殷梓航</v>
          </cell>
          <cell r="B149">
            <v>72.572815533980602</v>
          </cell>
          <cell r="C149">
            <v>148</v>
          </cell>
        </row>
        <row r="150">
          <cell r="A150" t="str">
            <v>丁成就</v>
          </cell>
          <cell r="B150">
            <v>72.504854368932001</v>
          </cell>
          <cell r="C150">
            <v>149</v>
          </cell>
        </row>
        <row r="151">
          <cell r="A151" t="str">
            <v>王相元</v>
          </cell>
          <cell r="B151">
            <v>72.485436893203897</v>
          </cell>
          <cell r="C151">
            <v>150</v>
          </cell>
        </row>
        <row r="152">
          <cell r="A152" t="str">
            <v>窦博飞</v>
          </cell>
          <cell r="B152">
            <v>72.339805825242706</v>
          </cell>
          <cell r="C152">
            <v>151</v>
          </cell>
        </row>
        <row r="153">
          <cell r="A153" t="str">
            <v>邵煦晨</v>
          </cell>
          <cell r="B153">
            <v>72.155339805825193</v>
          </cell>
          <cell r="C153">
            <v>152</v>
          </cell>
        </row>
        <row r="154">
          <cell r="A154" t="str">
            <v>毛睿泽</v>
          </cell>
          <cell r="B154">
            <v>72.048543689320397</v>
          </cell>
          <cell r="C154">
            <v>153</v>
          </cell>
        </row>
        <row r="155">
          <cell r="A155" t="str">
            <v>滕舜</v>
          </cell>
          <cell r="B155">
            <v>71.621359223300999</v>
          </cell>
          <cell r="C155">
            <v>154</v>
          </cell>
        </row>
        <row r="156">
          <cell r="A156" t="str">
            <v>张浩康</v>
          </cell>
          <cell r="B156">
            <v>70.757281553398101</v>
          </cell>
          <cell r="C156">
            <v>155</v>
          </cell>
        </row>
        <row r="157">
          <cell r="A157" t="str">
            <v>李霁菲</v>
          </cell>
          <cell r="B157">
            <v>70.523364485981304</v>
          </cell>
          <cell r="C157">
            <v>156</v>
          </cell>
        </row>
        <row r="158">
          <cell r="A158" t="str">
            <v>陈欣睿</v>
          </cell>
          <cell r="B158">
            <v>70.388349514563103</v>
          </cell>
          <cell r="C158">
            <v>157</v>
          </cell>
        </row>
        <row r="159">
          <cell r="A159" t="str">
            <v>胡文枝</v>
          </cell>
          <cell r="B159">
            <v>69.990291262135898</v>
          </cell>
          <cell r="C159">
            <v>158</v>
          </cell>
        </row>
        <row r="160">
          <cell r="A160" t="str">
            <v>孟上然</v>
          </cell>
          <cell r="B160">
            <v>69.873786407767</v>
          </cell>
          <cell r="C160">
            <v>159</v>
          </cell>
        </row>
        <row r="161">
          <cell r="A161" t="str">
            <v>许秦灵</v>
          </cell>
          <cell r="B161">
            <v>69.543689320388395</v>
          </cell>
          <cell r="C161">
            <v>160</v>
          </cell>
        </row>
        <row r="162">
          <cell r="A162" t="str">
            <v>宋睿</v>
          </cell>
          <cell r="B162">
            <v>69.514563106796103</v>
          </cell>
          <cell r="C162">
            <v>161</v>
          </cell>
        </row>
        <row r="163">
          <cell r="A163" t="str">
            <v>鲁航</v>
          </cell>
          <cell r="B163">
            <v>69.368932038834998</v>
          </cell>
          <cell r="C163">
            <v>162</v>
          </cell>
        </row>
        <row r="164">
          <cell r="A164" t="str">
            <v>丁全</v>
          </cell>
          <cell r="B164">
            <v>68.398058252427205</v>
          </cell>
          <cell r="C164">
            <v>163</v>
          </cell>
        </row>
        <row r="165">
          <cell r="A165" t="str">
            <v>胡新瑞</v>
          </cell>
          <cell r="B165">
            <v>67.776699029126206</v>
          </cell>
          <cell r="C165">
            <v>164</v>
          </cell>
        </row>
        <row r="166">
          <cell r="A166" t="str">
            <v>宋羽良</v>
          </cell>
          <cell r="B166">
            <v>67.6893203883495</v>
          </cell>
          <cell r="C166">
            <v>165</v>
          </cell>
        </row>
        <row r="167">
          <cell r="A167" t="str">
            <v>梁睿</v>
          </cell>
          <cell r="B167">
            <v>66.223300970873794</v>
          </cell>
          <cell r="C167">
            <v>166</v>
          </cell>
        </row>
        <row r="168">
          <cell r="A168" t="str">
            <v>刘书言</v>
          </cell>
          <cell r="B168">
            <v>64.029126213592207</v>
          </cell>
          <cell r="C168">
            <v>167</v>
          </cell>
        </row>
        <row r="169">
          <cell r="A169" t="str">
            <v>孙睿阳</v>
          </cell>
          <cell r="B169">
            <v>63.796116504854403</v>
          </cell>
          <cell r="C169">
            <v>168</v>
          </cell>
        </row>
        <row r="170">
          <cell r="A170" t="str">
            <v>马健栩</v>
          </cell>
          <cell r="B170">
            <v>61.019417475728197</v>
          </cell>
          <cell r="C170">
            <v>169</v>
          </cell>
        </row>
        <row r="171">
          <cell r="A171" t="str">
            <v>李航</v>
          </cell>
          <cell r="B171">
            <v>59.067961165048501</v>
          </cell>
          <cell r="C171">
            <v>170</v>
          </cell>
        </row>
        <row r="172">
          <cell r="A172" t="str">
            <v>钱进</v>
          </cell>
          <cell r="B172">
            <v>55.961165048543698</v>
          </cell>
          <cell r="C172">
            <v>171</v>
          </cell>
        </row>
        <row r="173">
          <cell r="A173" t="str">
            <v>顾晨曦</v>
          </cell>
          <cell r="B173">
            <v>6.8932038834951497</v>
          </cell>
          <cell r="C173">
            <v>172</v>
          </cell>
        </row>
      </sheetData>
      <sheetData sheetId="7">
        <row r="2">
          <cell r="A2" t="str">
            <v>吴贞</v>
          </cell>
          <cell r="B2">
            <v>93.873786407767</v>
          </cell>
          <cell r="C2">
            <v>1</v>
          </cell>
        </row>
        <row r="3">
          <cell r="A3" t="str">
            <v>刘煜翔</v>
          </cell>
          <cell r="B3">
            <v>93.572815533980602</v>
          </cell>
          <cell r="C3">
            <v>2</v>
          </cell>
        </row>
        <row r="4">
          <cell r="A4" t="str">
            <v>史浩然</v>
          </cell>
          <cell r="B4">
            <v>93.252427184466001</v>
          </cell>
          <cell r="C4">
            <v>3</v>
          </cell>
        </row>
        <row r="5">
          <cell r="A5" t="str">
            <v>钱安琪</v>
          </cell>
          <cell r="B5">
            <v>93.048543689320397</v>
          </cell>
          <cell r="C5">
            <v>4</v>
          </cell>
        </row>
        <row r="6">
          <cell r="A6" t="str">
            <v>单杨杰</v>
          </cell>
          <cell r="B6">
            <v>92.359223300970896</v>
          </cell>
          <cell r="C6">
            <v>5</v>
          </cell>
        </row>
        <row r="7">
          <cell r="A7" t="str">
            <v>郑明鑫</v>
          </cell>
          <cell r="B7">
            <v>92.242718446601899</v>
          </cell>
          <cell r="C7">
            <v>6</v>
          </cell>
        </row>
        <row r="8">
          <cell r="A8" t="str">
            <v>尹一闵</v>
          </cell>
          <cell r="B8">
            <v>90.63</v>
          </cell>
          <cell r="C8">
            <v>7</v>
          </cell>
        </row>
        <row r="9">
          <cell r="A9" t="str">
            <v>杨雅晴</v>
          </cell>
          <cell r="B9">
            <v>90.543689320388395</v>
          </cell>
          <cell r="C9">
            <v>8</v>
          </cell>
        </row>
        <row r="10">
          <cell r="A10" t="str">
            <v>王荣海</v>
          </cell>
          <cell r="B10">
            <v>89.980582524271796</v>
          </cell>
          <cell r="C10">
            <v>9</v>
          </cell>
        </row>
        <row r="11">
          <cell r="A11" t="str">
            <v>何文洁</v>
          </cell>
          <cell r="B11">
            <v>89.96</v>
          </cell>
          <cell r="C11">
            <v>10</v>
          </cell>
        </row>
        <row r="12">
          <cell r="A12" t="str">
            <v>周曼岭</v>
          </cell>
          <cell r="B12">
            <v>89.873786407767</v>
          </cell>
          <cell r="C12">
            <v>11</v>
          </cell>
        </row>
        <row r="13">
          <cell r="A13" t="str">
            <v>杨海铭</v>
          </cell>
          <cell r="B13">
            <v>89.64</v>
          </cell>
          <cell r="C13">
            <v>12</v>
          </cell>
        </row>
        <row r="14">
          <cell r="A14" t="str">
            <v>韩舒语</v>
          </cell>
          <cell r="B14">
            <v>89.27</v>
          </cell>
          <cell r="C14">
            <v>13</v>
          </cell>
        </row>
        <row r="15">
          <cell r="A15" t="str">
            <v>刘思怡</v>
          </cell>
          <cell r="B15">
            <v>88.514563106796103</v>
          </cell>
          <cell r="C15">
            <v>14</v>
          </cell>
        </row>
        <row r="16">
          <cell r="A16" t="str">
            <v>严浩</v>
          </cell>
          <cell r="B16">
            <v>88.320388349514602</v>
          </cell>
          <cell r="C16">
            <v>15</v>
          </cell>
        </row>
        <row r="17">
          <cell r="A17" t="str">
            <v>袁孙辰</v>
          </cell>
          <cell r="B17">
            <v>88.320388349514602</v>
          </cell>
          <cell r="C17">
            <v>16</v>
          </cell>
        </row>
        <row r="18">
          <cell r="A18" t="str">
            <v>刘佳丽</v>
          </cell>
          <cell r="B18">
            <v>88.16</v>
          </cell>
          <cell r="C18">
            <v>17</v>
          </cell>
        </row>
        <row r="19">
          <cell r="A19" t="str">
            <v>张乔</v>
          </cell>
          <cell r="B19">
            <v>88.02</v>
          </cell>
          <cell r="C19">
            <v>18</v>
          </cell>
        </row>
        <row r="20">
          <cell r="A20" t="str">
            <v>吕瑶嘉</v>
          </cell>
          <cell r="B20">
            <v>87.349514563106794</v>
          </cell>
          <cell r="C20">
            <v>19</v>
          </cell>
        </row>
        <row r="21">
          <cell r="A21" t="str">
            <v>胡方昊</v>
          </cell>
          <cell r="B21">
            <v>87.029126213592207</v>
          </cell>
          <cell r="C21">
            <v>20</v>
          </cell>
        </row>
        <row r="22">
          <cell r="A22" t="str">
            <v>张笑凡</v>
          </cell>
          <cell r="B22">
            <v>86.427184466019398</v>
          </cell>
          <cell r="C22">
            <v>21</v>
          </cell>
        </row>
        <row r="23">
          <cell r="A23" t="str">
            <v>孙连胜</v>
          </cell>
          <cell r="B23">
            <v>86.349514563106794</v>
          </cell>
          <cell r="C23">
            <v>22</v>
          </cell>
        </row>
        <row r="24">
          <cell r="A24" t="str">
            <v>谢辰潇</v>
          </cell>
          <cell r="B24">
            <v>86.339805825242706</v>
          </cell>
          <cell r="C24">
            <v>23</v>
          </cell>
        </row>
        <row r="25">
          <cell r="A25" t="str">
            <v>邢钰盈</v>
          </cell>
          <cell r="B25">
            <v>86.15</v>
          </cell>
          <cell r="C25">
            <v>24</v>
          </cell>
        </row>
        <row r="26">
          <cell r="A26" t="str">
            <v>蔡宜辰</v>
          </cell>
          <cell r="B26">
            <v>86.038834951456295</v>
          </cell>
          <cell r="C26">
            <v>25</v>
          </cell>
        </row>
        <row r="27">
          <cell r="A27" t="str">
            <v>胡璋杰</v>
          </cell>
          <cell r="B27">
            <v>85.834951456310705</v>
          </cell>
          <cell r="C27">
            <v>26</v>
          </cell>
        </row>
        <row r="28">
          <cell r="A28" t="str">
            <v>耿明韬</v>
          </cell>
          <cell r="B28">
            <v>85.815533980582501</v>
          </cell>
          <cell r="C28">
            <v>27</v>
          </cell>
        </row>
        <row r="29">
          <cell r="A29" t="str">
            <v>陆绅豪</v>
          </cell>
          <cell r="B29">
            <v>85.757281553398101</v>
          </cell>
          <cell r="C29">
            <v>28</v>
          </cell>
        </row>
        <row r="30">
          <cell r="A30" t="str">
            <v>邹兰兰</v>
          </cell>
          <cell r="B30">
            <v>85.6893203883495</v>
          </cell>
          <cell r="C30">
            <v>29</v>
          </cell>
        </row>
        <row r="31">
          <cell r="A31" t="str">
            <v>吴悠</v>
          </cell>
          <cell r="B31">
            <v>85.592233009708707</v>
          </cell>
          <cell r="C31">
            <v>30</v>
          </cell>
        </row>
        <row r="32">
          <cell r="A32" t="str">
            <v>侯彦丞</v>
          </cell>
          <cell r="B32">
            <v>85.456310679611605</v>
          </cell>
          <cell r="C32">
            <v>31</v>
          </cell>
        </row>
        <row r="33">
          <cell r="A33" t="str">
            <v>乔名宇</v>
          </cell>
          <cell r="B33">
            <v>85.349514563106794</v>
          </cell>
          <cell r="C33">
            <v>32</v>
          </cell>
        </row>
        <row r="34">
          <cell r="A34" t="str">
            <v>贾淑涵</v>
          </cell>
          <cell r="B34">
            <v>85.174757281553397</v>
          </cell>
          <cell r="C34">
            <v>33</v>
          </cell>
        </row>
        <row r="35">
          <cell r="A35" t="str">
            <v>邢飞航</v>
          </cell>
          <cell r="B35">
            <v>85.097087378640794</v>
          </cell>
          <cell r="C35">
            <v>34</v>
          </cell>
        </row>
        <row r="36">
          <cell r="A36" t="str">
            <v>韩洲</v>
          </cell>
          <cell r="B36">
            <v>84.941747572815501</v>
          </cell>
          <cell r="C36">
            <v>35</v>
          </cell>
        </row>
        <row r="37">
          <cell r="A37" t="str">
            <v>沈天宇</v>
          </cell>
          <cell r="B37">
            <v>84.796116504854396</v>
          </cell>
          <cell r="C37">
            <v>36</v>
          </cell>
        </row>
        <row r="38">
          <cell r="A38" t="str">
            <v>冯开蝶</v>
          </cell>
          <cell r="B38">
            <v>84.728155339805795</v>
          </cell>
          <cell r="C38">
            <v>37</v>
          </cell>
        </row>
        <row r="39">
          <cell r="A39" t="str">
            <v>张新智</v>
          </cell>
          <cell r="B39">
            <v>84.475728155339795</v>
          </cell>
          <cell r="C39">
            <v>38</v>
          </cell>
        </row>
        <row r="40">
          <cell r="A40" t="str">
            <v>祁淑冰</v>
          </cell>
          <cell r="B40">
            <v>84.456310679611605</v>
          </cell>
          <cell r="C40">
            <v>39</v>
          </cell>
        </row>
        <row r="41">
          <cell r="A41" t="str">
            <v>王勃</v>
          </cell>
          <cell r="B41">
            <v>84.398058252427205</v>
          </cell>
          <cell r="C41">
            <v>40</v>
          </cell>
        </row>
        <row r="42">
          <cell r="A42" t="str">
            <v>周宇杰</v>
          </cell>
          <cell r="B42">
            <v>84.398058252427205</v>
          </cell>
          <cell r="C42">
            <v>41</v>
          </cell>
        </row>
        <row r="43">
          <cell r="A43" t="str">
            <v>高天宇</v>
          </cell>
          <cell r="B43">
            <v>84.398058252427205</v>
          </cell>
          <cell r="C43">
            <v>42</v>
          </cell>
        </row>
        <row r="44">
          <cell r="A44" t="str">
            <v>冯晓萱</v>
          </cell>
          <cell r="B44">
            <v>84.33</v>
          </cell>
          <cell r="C44">
            <v>43</v>
          </cell>
        </row>
        <row r="45">
          <cell r="A45" t="str">
            <v>倪涵</v>
          </cell>
          <cell r="B45">
            <v>84.3106796116505</v>
          </cell>
          <cell r="C45">
            <v>44</v>
          </cell>
        </row>
        <row r="46">
          <cell r="A46" t="str">
            <v>赵泽</v>
          </cell>
          <cell r="B46">
            <v>84.300970873786397</v>
          </cell>
          <cell r="C46">
            <v>45</v>
          </cell>
        </row>
        <row r="47">
          <cell r="A47" t="str">
            <v>殷静茹</v>
          </cell>
          <cell r="B47">
            <v>84.126213592233</v>
          </cell>
          <cell r="C47">
            <v>46</v>
          </cell>
        </row>
        <row r="48">
          <cell r="A48" t="str">
            <v>杨婧仪</v>
          </cell>
          <cell r="B48">
            <v>84.12</v>
          </cell>
          <cell r="C48">
            <v>47</v>
          </cell>
        </row>
        <row r="49">
          <cell r="A49" t="str">
            <v>李森源</v>
          </cell>
          <cell r="B49">
            <v>83.951456310679603</v>
          </cell>
          <cell r="C49">
            <v>48</v>
          </cell>
        </row>
        <row r="50">
          <cell r="A50" t="str">
            <v>熊淋</v>
          </cell>
          <cell r="B50">
            <v>83.854368932038795</v>
          </cell>
          <cell r="C50">
            <v>49</v>
          </cell>
        </row>
        <row r="51">
          <cell r="A51" t="str">
            <v>丁宇扬</v>
          </cell>
          <cell r="B51">
            <v>83.631067961165002</v>
          </cell>
          <cell r="C51">
            <v>50</v>
          </cell>
        </row>
        <row r="52">
          <cell r="A52" t="str">
            <v>陈徐谦</v>
          </cell>
          <cell r="B52">
            <v>83.077669902912604</v>
          </cell>
          <cell r="C52">
            <v>51</v>
          </cell>
        </row>
        <row r="53">
          <cell r="A53" t="str">
            <v>陆异童</v>
          </cell>
          <cell r="B53">
            <v>83.04</v>
          </cell>
          <cell r="C53">
            <v>52</v>
          </cell>
        </row>
        <row r="54">
          <cell r="A54" t="str">
            <v>张子木</v>
          </cell>
          <cell r="B54">
            <v>82.893203883495104</v>
          </cell>
          <cell r="C54">
            <v>53</v>
          </cell>
        </row>
        <row r="55">
          <cell r="A55" t="str">
            <v>王乐祺</v>
          </cell>
          <cell r="B55">
            <v>82.815533980582501</v>
          </cell>
          <cell r="C55">
            <v>54</v>
          </cell>
        </row>
        <row r="56">
          <cell r="A56" t="str">
            <v>袁德帅</v>
          </cell>
          <cell r="B56">
            <v>82.747572815533999</v>
          </cell>
          <cell r="C56">
            <v>55</v>
          </cell>
        </row>
        <row r="57">
          <cell r="A57" t="str">
            <v>王行</v>
          </cell>
          <cell r="B57">
            <v>82.718446601941693</v>
          </cell>
          <cell r="C57">
            <v>56</v>
          </cell>
        </row>
        <row r="58">
          <cell r="A58" t="str">
            <v>华明岩</v>
          </cell>
          <cell r="B58">
            <v>82.708737864077705</v>
          </cell>
          <cell r="C58">
            <v>57</v>
          </cell>
        </row>
        <row r="59">
          <cell r="A59" t="str">
            <v>施宇航</v>
          </cell>
          <cell r="B59">
            <v>82.679611650485398</v>
          </cell>
          <cell r="C59">
            <v>58</v>
          </cell>
        </row>
        <row r="60">
          <cell r="A60" t="str">
            <v>陈浩东</v>
          </cell>
          <cell r="B60">
            <v>82.631067961165002</v>
          </cell>
          <cell r="C60">
            <v>59</v>
          </cell>
        </row>
        <row r="61">
          <cell r="A61" t="str">
            <v>叶科研</v>
          </cell>
          <cell r="B61">
            <v>82.174757281553397</v>
          </cell>
          <cell r="C61">
            <v>60</v>
          </cell>
        </row>
        <row r="62">
          <cell r="A62" t="str">
            <v>顾温博</v>
          </cell>
          <cell r="B62">
            <v>82.135922330097102</v>
          </cell>
          <cell r="C62">
            <v>61</v>
          </cell>
        </row>
        <row r="63">
          <cell r="A63" t="str">
            <v>王耀</v>
          </cell>
          <cell r="B63">
            <v>81.864077669902898</v>
          </cell>
          <cell r="C63">
            <v>62</v>
          </cell>
        </row>
        <row r="64">
          <cell r="A64" t="str">
            <v>余欣恕</v>
          </cell>
          <cell r="B64">
            <v>81.786407766990294</v>
          </cell>
          <cell r="C64">
            <v>63</v>
          </cell>
        </row>
        <row r="65">
          <cell r="A65" t="str">
            <v>陈熙</v>
          </cell>
          <cell r="B65">
            <v>81.747572815533999</v>
          </cell>
          <cell r="C65">
            <v>64</v>
          </cell>
        </row>
        <row r="66">
          <cell r="A66" t="str">
            <v>马科岚</v>
          </cell>
          <cell r="B66">
            <v>81.72</v>
          </cell>
          <cell r="C66">
            <v>65</v>
          </cell>
        </row>
        <row r="67">
          <cell r="A67" t="str">
            <v>赵铃</v>
          </cell>
          <cell r="B67">
            <v>81.601941747572795</v>
          </cell>
          <cell r="C67">
            <v>66</v>
          </cell>
        </row>
        <row r="68">
          <cell r="A68" t="str">
            <v>王涵</v>
          </cell>
          <cell r="B68">
            <v>81.543689320388395</v>
          </cell>
          <cell r="C68">
            <v>67</v>
          </cell>
        </row>
        <row r="69">
          <cell r="A69" t="str">
            <v>倪蒋浩</v>
          </cell>
          <cell r="B69">
            <v>81.320388349514602</v>
          </cell>
          <cell r="C69">
            <v>68</v>
          </cell>
        </row>
        <row r="70">
          <cell r="A70" t="str">
            <v>李王晨阳</v>
          </cell>
          <cell r="B70">
            <v>81.097087378640794</v>
          </cell>
          <cell r="C70">
            <v>69</v>
          </cell>
        </row>
        <row r="71">
          <cell r="A71" t="str">
            <v>孙不烦</v>
          </cell>
          <cell r="B71">
            <v>80.989999999999995</v>
          </cell>
          <cell r="C71">
            <v>70</v>
          </cell>
        </row>
        <row r="72">
          <cell r="A72" t="str">
            <v>薛志阳</v>
          </cell>
          <cell r="B72">
            <v>80.902912621359206</v>
          </cell>
          <cell r="C72">
            <v>71</v>
          </cell>
        </row>
        <row r="73">
          <cell r="A73" t="str">
            <v>仇沈聪</v>
          </cell>
          <cell r="B73">
            <v>80.708737864077705</v>
          </cell>
          <cell r="C73">
            <v>72</v>
          </cell>
        </row>
        <row r="74">
          <cell r="A74" t="str">
            <v>丁卿航</v>
          </cell>
          <cell r="B74">
            <v>80.660194174757294</v>
          </cell>
          <cell r="C74">
            <v>73</v>
          </cell>
        </row>
        <row r="75">
          <cell r="A75" t="str">
            <v>叶梓豪</v>
          </cell>
          <cell r="B75">
            <v>80.601941747572795</v>
          </cell>
          <cell r="C75">
            <v>74</v>
          </cell>
        </row>
        <row r="76">
          <cell r="A76" t="str">
            <v>张辰</v>
          </cell>
          <cell r="B76">
            <v>80.038834951456295</v>
          </cell>
          <cell r="C76">
            <v>75</v>
          </cell>
        </row>
        <row r="77">
          <cell r="A77" t="str">
            <v>徐峥成</v>
          </cell>
          <cell r="B77">
            <v>80</v>
          </cell>
          <cell r="C77">
            <v>76</v>
          </cell>
        </row>
        <row r="78">
          <cell r="A78" t="str">
            <v>陈亮</v>
          </cell>
          <cell r="B78">
            <v>79.932038834951499</v>
          </cell>
          <cell r="C78">
            <v>77</v>
          </cell>
        </row>
        <row r="79">
          <cell r="A79" t="str">
            <v>刘津传</v>
          </cell>
          <cell r="B79">
            <v>79.873786407767</v>
          </cell>
          <cell r="C79">
            <v>78</v>
          </cell>
        </row>
        <row r="80">
          <cell r="A80" t="str">
            <v>江佳阳</v>
          </cell>
          <cell r="B80">
            <v>79.8</v>
          </cell>
          <cell r="C80">
            <v>79</v>
          </cell>
        </row>
        <row r="81">
          <cell r="A81" t="str">
            <v>杨亮岩</v>
          </cell>
          <cell r="B81">
            <v>79.543689320388395</v>
          </cell>
          <cell r="C81">
            <v>80</v>
          </cell>
        </row>
        <row r="82">
          <cell r="A82" t="str">
            <v>刘君鑫</v>
          </cell>
          <cell r="B82">
            <v>79.466019417475707</v>
          </cell>
          <cell r="C82">
            <v>81</v>
          </cell>
        </row>
        <row r="83">
          <cell r="A83" t="str">
            <v>林开</v>
          </cell>
          <cell r="B83">
            <v>79.271844660194205</v>
          </cell>
          <cell r="C83">
            <v>82</v>
          </cell>
        </row>
        <row r="84">
          <cell r="A84" t="str">
            <v>马战航</v>
          </cell>
          <cell r="B84">
            <v>78.75</v>
          </cell>
          <cell r="C84">
            <v>83</v>
          </cell>
        </row>
        <row r="85">
          <cell r="A85" t="str">
            <v>徐伟航</v>
          </cell>
          <cell r="B85">
            <v>78.6893203883495</v>
          </cell>
          <cell r="C85">
            <v>84</v>
          </cell>
        </row>
        <row r="86">
          <cell r="A86" t="str">
            <v>陆俊杰</v>
          </cell>
          <cell r="B86">
            <v>78.4368932038835</v>
          </cell>
          <cell r="C86">
            <v>85</v>
          </cell>
        </row>
        <row r="87">
          <cell r="A87" t="str">
            <v>刘釉文</v>
          </cell>
          <cell r="B87">
            <v>78.38</v>
          </cell>
          <cell r="C87">
            <v>86</v>
          </cell>
        </row>
        <row r="88">
          <cell r="A88" t="str">
            <v>潘奕帆</v>
          </cell>
          <cell r="B88">
            <v>78.213592233009706</v>
          </cell>
          <cell r="C88">
            <v>87</v>
          </cell>
        </row>
        <row r="89">
          <cell r="A89" t="str">
            <v>肖杨</v>
          </cell>
          <cell r="B89">
            <v>78.165048543689295</v>
          </cell>
          <cell r="C89">
            <v>88</v>
          </cell>
        </row>
        <row r="90">
          <cell r="A90" t="str">
            <v>梁轲</v>
          </cell>
          <cell r="B90">
            <v>78.067961165048501</v>
          </cell>
          <cell r="C90">
            <v>89</v>
          </cell>
        </row>
        <row r="91">
          <cell r="A91" t="str">
            <v>梅小松</v>
          </cell>
          <cell r="B91">
            <v>77.815533980582501</v>
          </cell>
          <cell r="C91">
            <v>90</v>
          </cell>
        </row>
        <row r="92">
          <cell r="A92" t="str">
            <v>李佳慧</v>
          </cell>
          <cell r="B92">
            <v>77.650485436893206</v>
          </cell>
          <cell r="C92">
            <v>91</v>
          </cell>
        </row>
        <row r="93">
          <cell r="A93" t="str">
            <v>张瑾泽</v>
          </cell>
          <cell r="B93">
            <v>77.135922330097102</v>
          </cell>
          <cell r="C93">
            <v>92</v>
          </cell>
        </row>
        <row r="94">
          <cell r="A94" t="str">
            <v>吴东泽</v>
          </cell>
          <cell r="B94">
            <v>77.058252427184499</v>
          </cell>
          <cell r="C94">
            <v>93</v>
          </cell>
        </row>
        <row r="95">
          <cell r="A95" t="str">
            <v>卢潇</v>
          </cell>
          <cell r="B95">
            <v>76.951456310679603</v>
          </cell>
          <cell r="C95">
            <v>94</v>
          </cell>
        </row>
        <row r="96">
          <cell r="A96" t="str">
            <v>谭志浩</v>
          </cell>
          <cell r="B96">
            <v>76.951456310679603</v>
          </cell>
          <cell r="C96">
            <v>95</v>
          </cell>
        </row>
        <row r="97">
          <cell r="A97" t="str">
            <v>奚绍垒</v>
          </cell>
          <cell r="B97">
            <v>76.864077669902898</v>
          </cell>
          <cell r="C97">
            <v>96</v>
          </cell>
        </row>
        <row r="98">
          <cell r="A98" t="str">
            <v>彭志远</v>
          </cell>
          <cell r="B98">
            <v>76.747572815533999</v>
          </cell>
          <cell r="C98">
            <v>97</v>
          </cell>
        </row>
        <row r="99">
          <cell r="A99" t="str">
            <v>王伟鉴</v>
          </cell>
          <cell r="B99">
            <v>76.514563106796103</v>
          </cell>
          <cell r="C99">
            <v>98</v>
          </cell>
        </row>
        <row r="100">
          <cell r="A100" t="str">
            <v>张睿</v>
          </cell>
          <cell r="B100">
            <v>76.368932038834998</v>
          </cell>
          <cell r="C100">
            <v>99</v>
          </cell>
        </row>
        <row r="101">
          <cell r="A101" t="str">
            <v>朱思睿</v>
          </cell>
          <cell r="B101">
            <v>76.184466019417499</v>
          </cell>
          <cell r="C101">
            <v>100</v>
          </cell>
        </row>
        <row r="102">
          <cell r="A102" t="str">
            <v>窦梓铭</v>
          </cell>
          <cell r="B102">
            <v>75.941747572815501</v>
          </cell>
          <cell r="C102">
            <v>101</v>
          </cell>
        </row>
        <row r="103">
          <cell r="A103" t="str">
            <v>刘轩宇</v>
          </cell>
          <cell r="B103">
            <v>75.941747572815501</v>
          </cell>
          <cell r="C103">
            <v>102</v>
          </cell>
        </row>
        <row r="104">
          <cell r="A104" t="str">
            <v>陈芳</v>
          </cell>
          <cell r="B104">
            <v>75.941747572815501</v>
          </cell>
          <cell r="C104">
            <v>103</v>
          </cell>
        </row>
        <row r="105">
          <cell r="A105" t="str">
            <v>于侍尧</v>
          </cell>
          <cell r="B105">
            <v>75.883495145631102</v>
          </cell>
          <cell r="C105">
            <v>104</v>
          </cell>
        </row>
        <row r="106">
          <cell r="A106" t="str">
            <v>虞赵月</v>
          </cell>
          <cell r="B106">
            <v>75.815533980582501</v>
          </cell>
          <cell r="C106">
            <v>105</v>
          </cell>
        </row>
        <row r="107">
          <cell r="A107" t="str">
            <v>万肖睿</v>
          </cell>
          <cell r="B107">
            <v>75.815533980582501</v>
          </cell>
          <cell r="C107">
            <v>106</v>
          </cell>
        </row>
        <row r="108">
          <cell r="A108" t="str">
            <v>韩欲阳</v>
          </cell>
          <cell r="B108">
            <v>75.592233009708707</v>
          </cell>
          <cell r="C108">
            <v>107</v>
          </cell>
        </row>
        <row r="109">
          <cell r="A109" t="str">
            <v>吴建贤</v>
          </cell>
          <cell r="B109">
            <v>75.456310679611605</v>
          </cell>
          <cell r="C109">
            <v>108</v>
          </cell>
        </row>
        <row r="110">
          <cell r="A110" t="str">
            <v>杜子慧</v>
          </cell>
          <cell r="B110">
            <v>75.378640776699001</v>
          </cell>
          <cell r="C110">
            <v>109</v>
          </cell>
        </row>
        <row r="111">
          <cell r="A111" t="str">
            <v>吴雨洲</v>
          </cell>
          <cell r="B111">
            <v>75.339805825242706</v>
          </cell>
          <cell r="C111">
            <v>110</v>
          </cell>
        </row>
        <row r="112">
          <cell r="A112" t="str">
            <v>刘博文</v>
          </cell>
          <cell r="B112">
            <v>75.320388349514602</v>
          </cell>
          <cell r="C112">
            <v>111</v>
          </cell>
        </row>
        <row r="113">
          <cell r="A113" t="str">
            <v>王宇洋</v>
          </cell>
          <cell r="B113">
            <v>75.281553398058193</v>
          </cell>
          <cell r="C113">
            <v>112</v>
          </cell>
        </row>
        <row r="114">
          <cell r="A114" t="str">
            <v>毛鑫楠</v>
          </cell>
          <cell r="B114">
            <v>75.271844660194205</v>
          </cell>
          <cell r="C114">
            <v>113</v>
          </cell>
        </row>
        <row r="115">
          <cell r="A115" t="str">
            <v>孙沣栾</v>
          </cell>
          <cell r="B115">
            <v>75.203883495145604</v>
          </cell>
          <cell r="C115">
            <v>114</v>
          </cell>
        </row>
        <row r="116">
          <cell r="A116" t="str">
            <v>常帅</v>
          </cell>
          <cell r="B116">
            <v>74.932038834951499</v>
          </cell>
          <cell r="C116">
            <v>115</v>
          </cell>
        </row>
        <row r="117">
          <cell r="A117" t="str">
            <v>李亚馨</v>
          </cell>
          <cell r="B117">
            <v>74.900000000000006</v>
          </cell>
          <cell r="C117">
            <v>116</v>
          </cell>
        </row>
        <row r="118">
          <cell r="A118" t="str">
            <v>梁锦辉</v>
          </cell>
          <cell r="B118">
            <v>74.854368932038795</v>
          </cell>
          <cell r="C118">
            <v>117</v>
          </cell>
        </row>
        <row r="119">
          <cell r="A119" t="str">
            <v>宋文杰</v>
          </cell>
          <cell r="B119">
            <v>74.825242718446603</v>
          </cell>
          <cell r="C119">
            <v>118</v>
          </cell>
        </row>
        <row r="120">
          <cell r="A120" t="str">
            <v>戴博凯</v>
          </cell>
          <cell r="B120">
            <v>74.174757281553397</v>
          </cell>
          <cell r="C120">
            <v>119</v>
          </cell>
        </row>
        <row r="121">
          <cell r="A121" t="str">
            <v>朱迅一</v>
          </cell>
          <cell r="B121">
            <v>74.126213592233</v>
          </cell>
          <cell r="C121">
            <v>120</v>
          </cell>
        </row>
        <row r="122">
          <cell r="A122" t="str">
            <v>肖鑫豪</v>
          </cell>
          <cell r="B122">
            <v>73.504854368932001</v>
          </cell>
          <cell r="C122">
            <v>121</v>
          </cell>
        </row>
        <row r="123">
          <cell r="A123" t="str">
            <v>何明达</v>
          </cell>
          <cell r="B123">
            <v>73.349514563106794</v>
          </cell>
          <cell r="C123">
            <v>122</v>
          </cell>
        </row>
        <row r="124">
          <cell r="A124" t="str">
            <v>吉逊</v>
          </cell>
          <cell r="B124">
            <v>73.271844660194205</v>
          </cell>
          <cell r="C124">
            <v>123</v>
          </cell>
        </row>
        <row r="125">
          <cell r="A125" t="str">
            <v>陈飞扬</v>
          </cell>
          <cell r="B125">
            <v>73.135922330097102</v>
          </cell>
          <cell r="C125">
            <v>124</v>
          </cell>
        </row>
        <row r="126">
          <cell r="A126" t="str">
            <v>张言锦</v>
          </cell>
          <cell r="B126">
            <v>73.058252427184499</v>
          </cell>
          <cell r="C126">
            <v>125</v>
          </cell>
        </row>
        <row r="127">
          <cell r="A127" t="str">
            <v>王俊萍</v>
          </cell>
          <cell r="B127">
            <v>72.796116504854396</v>
          </cell>
          <cell r="C127">
            <v>126</v>
          </cell>
        </row>
        <row r="128">
          <cell r="A128" t="str">
            <v>丁俊晨</v>
          </cell>
          <cell r="B128">
            <v>72.757281553398101</v>
          </cell>
          <cell r="C128">
            <v>127</v>
          </cell>
        </row>
        <row r="129">
          <cell r="A129" t="str">
            <v>黄生昇</v>
          </cell>
          <cell r="B129">
            <v>72.728155339805795</v>
          </cell>
          <cell r="C129">
            <v>128</v>
          </cell>
        </row>
        <row r="130">
          <cell r="A130" t="str">
            <v>温韬</v>
          </cell>
          <cell r="B130">
            <v>72.5631067961165</v>
          </cell>
          <cell r="C130">
            <v>129</v>
          </cell>
        </row>
        <row r="131">
          <cell r="A131" t="str">
            <v>马英为</v>
          </cell>
          <cell r="B131">
            <v>72.524271844660205</v>
          </cell>
          <cell r="C131">
            <v>130</v>
          </cell>
        </row>
        <row r="132">
          <cell r="A132" t="str">
            <v>陈静雅</v>
          </cell>
          <cell r="B132">
            <v>72.466019417475707</v>
          </cell>
          <cell r="C132">
            <v>131</v>
          </cell>
        </row>
        <row r="133">
          <cell r="A133" t="str">
            <v>张闵凯</v>
          </cell>
          <cell r="B133">
            <v>72.378640776699001</v>
          </cell>
          <cell r="C133">
            <v>132</v>
          </cell>
        </row>
        <row r="134">
          <cell r="A134" t="str">
            <v>许锐哲</v>
          </cell>
          <cell r="B134">
            <v>72.145631067961205</v>
          </cell>
          <cell r="C134">
            <v>133</v>
          </cell>
        </row>
        <row r="135">
          <cell r="A135" t="str">
            <v>谢文浩</v>
          </cell>
          <cell r="B135">
            <v>71.864077669902898</v>
          </cell>
          <cell r="C135">
            <v>134</v>
          </cell>
        </row>
        <row r="136">
          <cell r="A136" t="str">
            <v>陈嘉</v>
          </cell>
          <cell r="B136">
            <v>71.766990291262104</v>
          </cell>
          <cell r="C136">
            <v>135</v>
          </cell>
        </row>
        <row r="137">
          <cell r="A137" t="str">
            <v>盛宇琪</v>
          </cell>
          <cell r="B137">
            <v>71.728155339805795</v>
          </cell>
          <cell r="C137">
            <v>136</v>
          </cell>
        </row>
        <row r="138">
          <cell r="A138" t="str">
            <v>刘紫婷</v>
          </cell>
          <cell r="B138">
            <v>71.504854368932001</v>
          </cell>
          <cell r="C138">
            <v>137</v>
          </cell>
        </row>
        <row r="139">
          <cell r="A139" t="str">
            <v>罗传乐</v>
          </cell>
          <cell r="B139">
            <v>71.320388349514602</v>
          </cell>
          <cell r="C139">
            <v>138</v>
          </cell>
        </row>
        <row r="140">
          <cell r="A140" t="str">
            <v>胡继勋</v>
          </cell>
          <cell r="B140">
            <v>71.300970873786397</v>
          </cell>
          <cell r="C140">
            <v>139</v>
          </cell>
        </row>
        <row r="141">
          <cell r="A141" t="str">
            <v>秦译卿</v>
          </cell>
          <cell r="B141">
            <v>71.165048543689295</v>
          </cell>
          <cell r="C141">
            <v>140</v>
          </cell>
        </row>
        <row r="142">
          <cell r="A142" t="str">
            <v>孙涵</v>
          </cell>
          <cell r="B142">
            <v>70.737864077669897</v>
          </cell>
          <cell r="C142">
            <v>141</v>
          </cell>
        </row>
        <row r="143">
          <cell r="A143" t="str">
            <v>罗顾佳</v>
          </cell>
          <cell r="B143">
            <v>70.6893203883495</v>
          </cell>
          <cell r="C143">
            <v>142</v>
          </cell>
        </row>
        <row r="144">
          <cell r="A144" t="str">
            <v>叶牧野</v>
          </cell>
          <cell r="B144">
            <v>70.417475728155296</v>
          </cell>
          <cell r="C144">
            <v>143</v>
          </cell>
        </row>
        <row r="145">
          <cell r="A145" t="str">
            <v>张亦弛</v>
          </cell>
          <cell r="B145">
            <v>70.330097087378604</v>
          </cell>
          <cell r="C145">
            <v>144</v>
          </cell>
        </row>
        <row r="146">
          <cell r="A146" t="str">
            <v>陈福临</v>
          </cell>
          <cell r="B146">
            <v>70.3106796116505</v>
          </cell>
          <cell r="C146">
            <v>145</v>
          </cell>
        </row>
        <row r="147">
          <cell r="A147" t="str">
            <v>王道和</v>
          </cell>
          <cell r="B147">
            <v>70.058252427184499</v>
          </cell>
          <cell r="C147">
            <v>146</v>
          </cell>
        </row>
        <row r="148">
          <cell r="A148" t="str">
            <v>周浙</v>
          </cell>
          <cell r="B148">
            <v>69.728155339805795</v>
          </cell>
          <cell r="C148">
            <v>147</v>
          </cell>
        </row>
        <row r="149">
          <cell r="A149" t="str">
            <v>张贺</v>
          </cell>
          <cell r="B149">
            <v>69.611650485436897</v>
          </cell>
          <cell r="C149">
            <v>148</v>
          </cell>
        </row>
        <row r="150">
          <cell r="A150" t="str">
            <v>张嘉路</v>
          </cell>
          <cell r="B150">
            <v>68.970873786407793</v>
          </cell>
          <cell r="C150">
            <v>149</v>
          </cell>
        </row>
        <row r="151">
          <cell r="A151" t="str">
            <v>聂浩东</v>
          </cell>
          <cell r="B151">
            <v>68.569999999999993</v>
          </cell>
          <cell r="C151">
            <v>150</v>
          </cell>
        </row>
        <row r="152">
          <cell r="A152" t="str">
            <v>吴廷钰</v>
          </cell>
          <cell r="B152">
            <v>68.504854368932001</v>
          </cell>
          <cell r="C152">
            <v>151</v>
          </cell>
        </row>
        <row r="153">
          <cell r="A153" t="str">
            <v>杨皓宇</v>
          </cell>
          <cell r="B153">
            <v>68.427184466019398</v>
          </cell>
          <cell r="C153">
            <v>152</v>
          </cell>
        </row>
        <row r="154">
          <cell r="A154" t="str">
            <v>严天宇</v>
          </cell>
          <cell r="B154">
            <v>68.029126213592207</v>
          </cell>
          <cell r="C154">
            <v>153</v>
          </cell>
        </row>
        <row r="155">
          <cell r="A155" t="str">
            <v>谢帝</v>
          </cell>
          <cell r="B155">
            <v>67.844660194174807</v>
          </cell>
          <cell r="C155">
            <v>154</v>
          </cell>
        </row>
        <row r="156">
          <cell r="A156" t="str">
            <v>胡力文</v>
          </cell>
          <cell r="B156">
            <v>67.786407766990294</v>
          </cell>
          <cell r="C156">
            <v>155</v>
          </cell>
        </row>
        <row r="157">
          <cell r="A157" t="str">
            <v>陆铭轩</v>
          </cell>
          <cell r="B157">
            <v>67.203883495145604</v>
          </cell>
          <cell r="C157">
            <v>156</v>
          </cell>
        </row>
        <row r="158">
          <cell r="A158" t="str">
            <v>冯鑫</v>
          </cell>
          <cell r="B158">
            <v>66.796116504854396</v>
          </cell>
          <cell r="C158">
            <v>157</v>
          </cell>
        </row>
        <row r="159">
          <cell r="A159" t="str">
            <v>杨宇浩</v>
          </cell>
          <cell r="B159">
            <v>66.009708737864102</v>
          </cell>
          <cell r="C159">
            <v>158</v>
          </cell>
        </row>
        <row r="160">
          <cell r="A160" t="str">
            <v>裴润智</v>
          </cell>
          <cell r="B160">
            <v>65.747572815533999</v>
          </cell>
          <cell r="C160">
            <v>159</v>
          </cell>
        </row>
        <row r="161">
          <cell r="A161" t="str">
            <v>吴康宇</v>
          </cell>
          <cell r="B161">
            <v>65.708737864077705</v>
          </cell>
          <cell r="C161">
            <v>160</v>
          </cell>
        </row>
        <row r="162">
          <cell r="A162" t="str">
            <v>戴翼</v>
          </cell>
          <cell r="B162">
            <v>65.359223300970896</v>
          </cell>
          <cell r="C162">
            <v>161</v>
          </cell>
        </row>
        <row r="163">
          <cell r="A163" t="str">
            <v>董梦昊</v>
          </cell>
          <cell r="B163">
            <v>64.757281553398101</v>
          </cell>
          <cell r="C163">
            <v>162</v>
          </cell>
        </row>
        <row r="164">
          <cell r="A164" t="str">
            <v>时翊宸</v>
          </cell>
          <cell r="B164">
            <v>64.640776699029104</v>
          </cell>
          <cell r="C164">
            <v>163</v>
          </cell>
        </row>
        <row r="165">
          <cell r="A165" t="str">
            <v>陈杰</v>
          </cell>
          <cell r="B165">
            <v>63.941747572815501</v>
          </cell>
          <cell r="C165">
            <v>164</v>
          </cell>
        </row>
        <row r="166">
          <cell r="A166" t="str">
            <v>赵智源</v>
          </cell>
          <cell r="B166">
            <v>59.29</v>
          </cell>
          <cell r="C166">
            <v>165</v>
          </cell>
        </row>
        <row r="167">
          <cell r="A167" t="str">
            <v>涂梓奕</v>
          </cell>
          <cell r="B167">
            <v>56.922330097087404</v>
          </cell>
          <cell r="C167">
            <v>166</v>
          </cell>
        </row>
        <row r="168">
          <cell r="A168" t="str">
            <v>马浩翔</v>
          </cell>
          <cell r="B168">
            <v>55.825242718446603</v>
          </cell>
          <cell r="C168">
            <v>167</v>
          </cell>
        </row>
        <row r="169">
          <cell r="A169" t="str">
            <v>陈子轩</v>
          </cell>
          <cell r="B169">
            <v>36.368932038834899</v>
          </cell>
          <cell r="C169">
            <v>168</v>
          </cell>
        </row>
        <row r="170">
          <cell r="A170" t="str">
            <v>杨烜</v>
          </cell>
          <cell r="B170">
            <v>9.9805825242718402</v>
          </cell>
          <cell r="C170">
            <v>169</v>
          </cell>
        </row>
        <row r="171">
          <cell r="A171" t="str">
            <v>袁青涛</v>
          </cell>
          <cell r="B171">
            <v>8.3495145631067995</v>
          </cell>
          <cell r="C171">
            <v>170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7"/>
  <sheetViews>
    <sheetView view="pageBreakPreview" topLeftCell="B1" zoomScaleNormal="85" zoomScaleSheetLayoutView="100" workbookViewId="0">
      <selection activeCell="V4" sqref="V4:V15"/>
    </sheetView>
  </sheetViews>
  <sheetFormatPr defaultRowHeight="14.25" x14ac:dyDescent="0.2"/>
  <cols>
    <col min="1" max="1" width="24.75" customWidth="1"/>
    <col min="2" max="2" width="24" customWidth="1"/>
    <col min="5" max="5" width="10.875" customWidth="1"/>
    <col min="20" max="20" width="15.625" customWidth="1"/>
    <col min="21" max="21" width="12.75" customWidth="1"/>
    <col min="22" max="22" width="18.375" customWidth="1"/>
  </cols>
  <sheetData>
    <row r="1" spans="1:23" ht="22.5" x14ac:dyDescent="0.2">
      <c r="A1" s="206" t="s">
        <v>1447</v>
      </c>
      <c r="B1" s="207"/>
      <c r="C1" s="207"/>
      <c r="D1" s="207"/>
      <c r="E1" s="207"/>
      <c r="F1" s="207"/>
      <c r="G1" s="208"/>
      <c r="H1" s="207"/>
      <c r="I1" s="208"/>
      <c r="J1" s="207"/>
      <c r="K1" s="207"/>
      <c r="L1" s="207"/>
      <c r="M1" s="207"/>
      <c r="N1" s="207"/>
      <c r="O1" s="207"/>
      <c r="P1" s="208"/>
      <c r="Q1" s="207"/>
      <c r="R1" s="207"/>
      <c r="S1" s="207"/>
      <c r="T1" s="209"/>
      <c r="U1" s="209"/>
      <c r="V1" s="207"/>
      <c r="W1" s="35"/>
    </row>
    <row r="2" spans="1:23" x14ac:dyDescent="0.2">
      <c r="A2" s="210" t="s">
        <v>1415</v>
      </c>
      <c r="B2" s="210"/>
      <c r="C2" s="211" t="s">
        <v>1416</v>
      </c>
      <c r="D2" s="211"/>
      <c r="E2" s="35"/>
      <c r="F2" s="35"/>
      <c r="G2" s="175"/>
      <c r="H2" s="176"/>
      <c r="I2" s="175"/>
      <c r="J2" s="176"/>
      <c r="K2" s="176"/>
      <c r="L2" s="176"/>
      <c r="M2" s="176"/>
      <c r="N2" s="35"/>
      <c r="O2" s="176"/>
      <c r="P2" s="176"/>
      <c r="Q2" s="177" t="s">
        <v>1</v>
      </c>
      <c r="R2" s="35"/>
      <c r="S2" s="178"/>
      <c r="T2" s="35"/>
      <c r="U2" s="179"/>
      <c r="V2" s="35"/>
      <c r="W2" s="35"/>
    </row>
    <row r="3" spans="1:23" ht="27" x14ac:dyDescent="0.2">
      <c r="A3" s="180" t="s">
        <v>2</v>
      </c>
      <c r="B3" s="181" t="s">
        <v>3</v>
      </c>
      <c r="C3" s="182" t="s">
        <v>4</v>
      </c>
      <c r="D3" s="180" t="s">
        <v>5</v>
      </c>
      <c r="E3" s="180" t="s">
        <v>6</v>
      </c>
      <c r="F3" s="180" t="s">
        <v>7</v>
      </c>
      <c r="G3" s="182" t="s">
        <v>8</v>
      </c>
      <c r="H3" s="183" t="s">
        <v>9</v>
      </c>
      <c r="I3" s="182" t="s">
        <v>10</v>
      </c>
      <c r="J3" s="183" t="s">
        <v>11</v>
      </c>
      <c r="K3" s="183" t="s">
        <v>12</v>
      </c>
      <c r="L3" s="183" t="s">
        <v>13</v>
      </c>
      <c r="M3" s="183" t="s">
        <v>14</v>
      </c>
      <c r="N3" s="181" t="s">
        <v>15</v>
      </c>
      <c r="O3" s="183" t="s">
        <v>16</v>
      </c>
      <c r="P3" s="183" t="s">
        <v>17</v>
      </c>
      <c r="Q3" s="184" t="s">
        <v>18</v>
      </c>
      <c r="R3" s="181" t="s">
        <v>19</v>
      </c>
      <c r="S3" s="185" t="s">
        <v>20</v>
      </c>
      <c r="T3" s="181" t="s">
        <v>21</v>
      </c>
      <c r="U3" s="181" t="s">
        <v>22</v>
      </c>
      <c r="V3" s="181" t="s">
        <v>23</v>
      </c>
      <c r="W3" s="181" t="s">
        <v>24</v>
      </c>
    </row>
    <row r="4" spans="1:23" x14ac:dyDescent="0.2">
      <c r="A4" s="199" t="s">
        <v>1446</v>
      </c>
      <c r="B4" s="186" t="s">
        <v>25</v>
      </c>
      <c r="C4" s="186">
        <v>109</v>
      </c>
      <c r="D4" s="186" t="s">
        <v>1411</v>
      </c>
      <c r="E4" s="186" t="s">
        <v>26</v>
      </c>
      <c r="F4" s="186" t="s">
        <v>27</v>
      </c>
      <c r="G4" s="186">
        <v>92</v>
      </c>
      <c r="H4" s="187">
        <v>3</v>
      </c>
      <c r="I4" s="186">
        <f>G4+H4</f>
        <v>95</v>
      </c>
      <c r="J4" s="187">
        <v>90.91</v>
      </c>
      <c r="K4" s="186">
        <v>11.75</v>
      </c>
      <c r="L4" s="187">
        <v>100</v>
      </c>
      <c r="M4" s="187">
        <v>88.300000000000011</v>
      </c>
      <c r="N4" s="186"/>
      <c r="O4" s="187">
        <f>M4+N4</f>
        <v>88.300000000000011</v>
      </c>
      <c r="P4" s="187">
        <f t="shared" ref="P4:P67" si="0">I4*0.15+L4*0.75+O4*0.1</f>
        <v>98.08</v>
      </c>
      <c r="Q4" s="186">
        <v>1</v>
      </c>
      <c r="R4" s="186">
        <f>VLOOKUP(F4,[1]Sheet12!A$2:C$110,3,0)</f>
        <v>2</v>
      </c>
      <c r="S4" s="186" t="s">
        <v>28</v>
      </c>
      <c r="T4" s="188" t="s">
        <v>29</v>
      </c>
      <c r="U4" s="188"/>
      <c r="V4" s="188" t="s">
        <v>30</v>
      </c>
      <c r="W4" s="189"/>
    </row>
    <row r="5" spans="1:23" x14ac:dyDescent="0.2">
      <c r="A5" s="199" t="s">
        <v>1446</v>
      </c>
      <c r="B5" s="186" t="s">
        <v>25</v>
      </c>
      <c r="C5" s="186">
        <v>109</v>
      </c>
      <c r="D5" s="186" t="s">
        <v>1412</v>
      </c>
      <c r="E5" s="186">
        <v>2330110286</v>
      </c>
      <c r="F5" s="186" t="s">
        <v>31</v>
      </c>
      <c r="G5" s="186">
        <v>92</v>
      </c>
      <c r="H5" s="187">
        <v>4.25</v>
      </c>
      <c r="I5" s="186">
        <f>SUM(G5,H5)</f>
        <v>96.25</v>
      </c>
      <c r="J5" s="187">
        <v>90.728395059999997</v>
      </c>
      <c r="K5" s="186">
        <v>10.5</v>
      </c>
      <c r="L5" s="187">
        <v>100</v>
      </c>
      <c r="M5" s="187">
        <v>81.599999999999994</v>
      </c>
      <c r="N5" s="186"/>
      <c r="O5" s="187">
        <v>81.599999999999994</v>
      </c>
      <c r="P5" s="187">
        <f t="shared" si="0"/>
        <v>97.597499999999997</v>
      </c>
      <c r="Q5" s="186">
        <v>2</v>
      </c>
      <c r="R5" s="186">
        <f>VLOOKUP(F5,[1]Sheet12!A$2:C$110,3,0)</f>
        <v>3</v>
      </c>
      <c r="S5" s="186" t="s">
        <v>28</v>
      </c>
      <c r="T5" s="188" t="s">
        <v>29</v>
      </c>
      <c r="U5" s="188"/>
      <c r="V5" s="188" t="s">
        <v>32</v>
      </c>
      <c r="W5" s="189"/>
    </row>
    <row r="6" spans="1:23" x14ac:dyDescent="0.2">
      <c r="A6" s="199" t="s">
        <v>1446</v>
      </c>
      <c r="B6" s="186" t="s">
        <v>25</v>
      </c>
      <c r="C6" s="186">
        <v>109</v>
      </c>
      <c r="D6" s="186" t="s">
        <v>1413</v>
      </c>
      <c r="E6" s="186" t="s">
        <v>33</v>
      </c>
      <c r="F6" s="186" t="s">
        <v>34</v>
      </c>
      <c r="G6" s="186">
        <v>92</v>
      </c>
      <c r="H6" s="187">
        <v>10</v>
      </c>
      <c r="I6" s="186">
        <v>100</v>
      </c>
      <c r="J6" s="187">
        <f>VLOOKUP(F6,[2]导出计数_姓名!A$2:E$31,5,0)</f>
        <v>90.48</v>
      </c>
      <c r="K6" s="186">
        <v>11.5</v>
      </c>
      <c r="L6" s="187">
        <v>100</v>
      </c>
      <c r="M6" s="187">
        <f>VLOOKUP(F6,[2]导出计数_姓名!A$2:G$31,7,0)</f>
        <v>74.3</v>
      </c>
      <c r="N6" s="186"/>
      <c r="O6" s="187">
        <f>M6+N6</f>
        <v>74.3</v>
      </c>
      <c r="P6" s="187">
        <f t="shared" si="0"/>
        <v>97.43</v>
      </c>
      <c r="Q6" s="186">
        <v>3</v>
      </c>
      <c r="R6" s="186">
        <f>VLOOKUP(F6,[1]Sheet12!A$2:C$110,3,0)</f>
        <v>4</v>
      </c>
      <c r="S6" s="186" t="s">
        <v>28</v>
      </c>
      <c r="T6" s="188" t="s">
        <v>29</v>
      </c>
      <c r="U6" s="188"/>
      <c r="V6" s="188" t="s">
        <v>35</v>
      </c>
      <c r="W6" s="189"/>
    </row>
    <row r="7" spans="1:23" x14ac:dyDescent="0.2">
      <c r="A7" s="199" t="s">
        <v>1446</v>
      </c>
      <c r="B7" s="186" t="s">
        <v>25</v>
      </c>
      <c r="C7" s="186">
        <v>109</v>
      </c>
      <c r="D7" s="186" t="s">
        <v>1414</v>
      </c>
      <c r="E7" s="186" t="s">
        <v>36</v>
      </c>
      <c r="F7" s="186" t="s">
        <v>37</v>
      </c>
      <c r="G7" s="186">
        <v>92</v>
      </c>
      <c r="H7" s="187">
        <v>6</v>
      </c>
      <c r="I7" s="186">
        <f>G7+H7</f>
        <v>98</v>
      </c>
      <c r="J7" s="187">
        <v>89.34</v>
      </c>
      <c r="K7" s="186">
        <v>6.56</v>
      </c>
      <c r="L7" s="187">
        <f>J7+K7</f>
        <v>95.9</v>
      </c>
      <c r="M7" s="187">
        <v>76.400000000000006</v>
      </c>
      <c r="N7" s="186"/>
      <c r="O7" s="187">
        <v>76.400000000000006</v>
      </c>
      <c r="P7" s="187">
        <f t="shared" si="0"/>
        <v>94.265000000000015</v>
      </c>
      <c r="Q7" s="186">
        <v>4</v>
      </c>
      <c r="R7" s="186">
        <f>VLOOKUP(F7,[1]Sheet12!A$2:C$110,3,0)</f>
        <v>8</v>
      </c>
      <c r="S7" s="186" t="s">
        <v>28</v>
      </c>
      <c r="T7" s="188" t="s">
        <v>29</v>
      </c>
      <c r="U7" s="188"/>
      <c r="V7" s="188" t="s">
        <v>32</v>
      </c>
      <c r="W7" s="189"/>
    </row>
    <row r="8" spans="1:23" x14ac:dyDescent="0.2">
      <c r="A8" s="199" t="s">
        <v>1446</v>
      </c>
      <c r="B8" s="186" t="s">
        <v>25</v>
      </c>
      <c r="C8" s="186">
        <v>109</v>
      </c>
      <c r="D8" s="186" t="s">
        <v>1411</v>
      </c>
      <c r="E8" s="186" t="s">
        <v>38</v>
      </c>
      <c r="F8" s="186" t="s">
        <v>39</v>
      </c>
      <c r="G8" s="186">
        <v>92</v>
      </c>
      <c r="H8" s="187">
        <v>2</v>
      </c>
      <c r="I8" s="186">
        <f>G8+H8</f>
        <v>94</v>
      </c>
      <c r="J8" s="187">
        <v>90.98</v>
      </c>
      <c r="K8" s="186"/>
      <c r="L8" s="187">
        <f>J8+K8</f>
        <v>90.98</v>
      </c>
      <c r="M8" s="187">
        <v>77.800000000000011</v>
      </c>
      <c r="N8" s="186"/>
      <c r="O8" s="187">
        <f>M8+N8</f>
        <v>77.800000000000011</v>
      </c>
      <c r="P8" s="187">
        <f t="shared" si="0"/>
        <v>90.114999999999995</v>
      </c>
      <c r="Q8" s="186">
        <v>5</v>
      </c>
      <c r="R8" s="186">
        <f>VLOOKUP(F8,[1]Sheet12!A$2:C$110,3,0)</f>
        <v>1</v>
      </c>
      <c r="S8" s="186" t="s">
        <v>28</v>
      </c>
      <c r="T8" s="188" t="s">
        <v>29</v>
      </c>
      <c r="U8" s="188"/>
      <c r="V8" s="188" t="s">
        <v>30</v>
      </c>
      <c r="W8" s="189"/>
    </row>
    <row r="9" spans="1:23" x14ac:dyDescent="0.2">
      <c r="A9" s="199" t="s">
        <v>1446</v>
      </c>
      <c r="B9" s="186" t="s">
        <v>25</v>
      </c>
      <c r="C9" s="186">
        <v>109</v>
      </c>
      <c r="D9" s="186" t="s">
        <v>1412</v>
      </c>
      <c r="E9" s="186">
        <v>2330110264</v>
      </c>
      <c r="F9" s="186" t="s">
        <v>40</v>
      </c>
      <c r="G9" s="186">
        <v>92</v>
      </c>
      <c r="H9" s="187"/>
      <c r="I9" s="186">
        <f>SUM(G9,H9)</f>
        <v>92</v>
      </c>
      <c r="J9" s="187">
        <v>89.518518520000001</v>
      </c>
      <c r="K9" s="186">
        <v>1.45</v>
      </c>
      <c r="L9" s="187">
        <f>SUM(J9:K9)</f>
        <v>90.968518520000003</v>
      </c>
      <c r="M9" s="187">
        <v>80</v>
      </c>
      <c r="N9" s="186"/>
      <c r="O9" s="187">
        <v>80</v>
      </c>
      <c r="P9" s="187">
        <f t="shared" si="0"/>
        <v>90.026388890000007</v>
      </c>
      <c r="Q9" s="186">
        <v>6</v>
      </c>
      <c r="R9" s="186">
        <f>VLOOKUP(F9,[1]Sheet12!A$2:C$110,3,0)</f>
        <v>6</v>
      </c>
      <c r="S9" s="186" t="s">
        <v>28</v>
      </c>
      <c r="T9" s="188" t="s">
        <v>41</v>
      </c>
      <c r="U9" s="188"/>
      <c r="V9" s="188" t="s">
        <v>32</v>
      </c>
      <c r="W9" s="189"/>
    </row>
    <row r="10" spans="1:23" x14ac:dyDescent="0.2">
      <c r="A10" s="199" t="s">
        <v>1446</v>
      </c>
      <c r="B10" s="186" t="s">
        <v>25</v>
      </c>
      <c r="C10" s="186">
        <v>109</v>
      </c>
      <c r="D10" s="186" t="s">
        <v>1411</v>
      </c>
      <c r="E10" s="186" t="s">
        <v>42</v>
      </c>
      <c r="F10" s="186" t="s">
        <v>43</v>
      </c>
      <c r="G10" s="186">
        <v>92</v>
      </c>
      <c r="H10" s="187">
        <v>6.25</v>
      </c>
      <c r="I10" s="186">
        <f>G10+H10</f>
        <v>98.25</v>
      </c>
      <c r="J10" s="187">
        <v>87.69</v>
      </c>
      <c r="K10" s="186">
        <v>1.2</v>
      </c>
      <c r="L10" s="187">
        <f>J10+K10</f>
        <v>88.89</v>
      </c>
      <c r="M10" s="187">
        <v>82.800000000000011</v>
      </c>
      <c r="N10" s="186"/>
      <c r="O10" s="187">
        <f>M10+N10</f>
        <v>82.800000000000011</v>
      </c>
      <c r="P10" s="187">
        <f t="shared" si="0"/>
        <v>89.685000000000002</v>
      </c>
      <c r="Q10" s="186">
        <v>7</v>
      </c>
      <c r="R10" s="186">
        <f>VLOOKUP(F10,[1]Sheet12!A$2:C$110,3,0)</f>
        <v>12</v>
      </c>
      <c r="S10" s="186" t="s">
        <v>28</v>
      </c>
      <c r="T10" s="188" t="s">
        <v>41</v>
      </c>
      <c r="U10" s="188"/>
      <c r="V10" s="188"/>
      <c r="W10" s="189"/>
    </row>
    <row r="11" spans="1:23" x14ac:dyDescent="0.2">
      <c r="A11" s="199" t="s">
        <v>1446</v>
      </c>
      <c r="B11" s="186" t="s">
        <v>25</v>
      </c>
      <c r="C11" s="186">
        <v>109</v>
      </c>
      <c r="D11" s="186" t="s">
        <v>1414</v>
      </c>
      <c r="E11" s="186" t="s">
        <v>44</v>
      </c>
      <c r="F11" s="186" t="s">
        <v>45</v>
      </c>
      <c r="G11" s="186">
        <v>92</v>
      </c>
      <c r="H11" s="187">
        <v>0.95</v>
      </c>
      <c r="I11" s="186">
        <f>G11+H11</f>
        <v>92.95</v>
      </c>
      <c r="J11" s="187">
        <v>89.98</v>
      </c>
      <c r="K11" s="186"/>
      <c r="L11" s="187">
        <f>J11+K11</f>
        <v>89.98</v>
      </c>
      <c r="M11" s="187">
        <v>80.5</v>
      </c>
      <c r="N11" s="186"/>
      <c r="O11" s="187">
        <v>80.5</v>
      </c>
      <c r="P11" s="187">
        <f t="shared" si="0"/>
        <v>89.477499999999992</v>
      </c>
      <c r="Q11" s="186">
        <v>8</v>
      </c>
      <c r="R11" s="186">
        <f>VLOOKUP(F11,[1]Sheet12!A$2:C$110,3,0)</f>
        <v>5</v>
      </c>
      <c r="S11" s="186" t="s">
        <v>28</v>
      </c>
      <c r="T11" s="188" t="s">
        <v>41</v>
      </c>
      <c r="U11" s="188"/>
      <c r="V11" s="188" t="s">
        <v>32</v>
      </c>
      <c r="W11" s="189"/>
    </row>
    <row r="12" spans="1:23" x14ac:dyDescent="0.2">
      <c r="A12" s="199" t="s">
        <v>1446</v>
      </c>
      <c r="B12" s="186" t="s">
        <v>25</v>
      </c>
      <c r="C12" s="186">
        <v>109</v>
      </c>
      <c r="D12" s="186" t="s">
        <v>1411</v>
      </c>
      <c r="E12" s="186" t="s">
        <v>46</v>
      </c>
      <c r="F12" s="186" t="s">
        <v>47</v>
      </c>
      <c r="G12" s="186">
        <v>92</v>
      </c>
      <c r="H12" s="187">
        <v>1.25</v>
      </c>
      <c r="I12" s="186">
        <f>G12+H12</f>
        <v>93.25</v>
      </c>
      <c r="J12" s="187">
        <v>87.95</v>
      </c>
      <c r="K12" s="186">
        <v>1.2</v>
      </c>
      <c r="L12" s="187">
        <f>J12+K12</f>
        <v>89.15</v>
      </c>
      <c r="M12" s="187">
        <v>76.7</v>
      </c>
      <c r="N12" s="186"/>
      <c r="O12" s="187">
        <f>M12+N12</f>
        <v>76.7</v>
      </c>
      <c r="P12" s="187">
        <f t="shared" si="0"/>
        <v>88.52000000000001</v>
      </c>
      <c r="Q12" s="186">
        <v>9</v>
      </c>
      <c r="R12" s="186">
        <f>VLOOKUP(F12,[1]Sheet12!A$2:C$110,3,0)</f>
        <v>10</v>
      </c>
      <c r="S12" s="186" t="s">
        <v>28</v>
      </c>
      <c r="T12" s="188" t="s">
        <v>41</v>
      </c>
      <c r="U12" s="188"/>
      <c r="V12" s="188" t="s">
        <v>32</v>
      </c>
      <c r="W12" s="189"/>
    </row>
    <row r="13" spans="1:23" x14ac:dyDescent="0.2">
      <c r="A13" s="199" t="s">
        <v>1446</v>
      </c>
      <c r="B13" s="186" t="s">
        <v>25</v>
      </c>
      <c r="C13" s="186">
        <v>109</v>
      </c>
      <c r="D13" s="186" t="s">
        <v>1412</v>
      </c>
      <c r="E13" s="186">
        <v>2330110270</v>
      </c>
      <c r="F13" s="186" t="s">
        <v>48</v>
      </c>
      <c r="G13" s="186">
        <v>92</v>
      </c>
      <c r="H13" s="187">
        <v>2</v>
      </c>
      <c r="I13" s="186">
        <f>SUM(G13,H13)</f>
        <v>94</v>
      </c>
      <c r="J13" s="187">
        <v>89.41975309</v>
      </c>
      <c r="K13" s="186"/>
      <c r="L13" s="187">
        <f>SUM(J13:K13)</f>
        <v>89.41975309</v>
      </c>
      <c r="M13" s="187">
        <v>70.8</v>
      </c>
      <c r="N13" s="186"/>
      <c r="O13" s="187">
        <v>70.8</v>
      </c>
      <c r="P13" s="187">
        <f t="shared" si="0"/>
        <v>88.2448148175</v>
      </c>
      <c r="Q13" s="186">
        <v>10</v>
      </c>
      <c r="R13" s="186">
        <f>VLOOKUP(F13,[1]Sheet12!A$2:C$110,3,0)</f>
        <v>7</v>
      </c>
      <c r="S13" s="186" t="s">
        <v>28</v>
      </c>
      <c r="T13" s="188" t="s">
        <v>41</v>
      </c>
      <c r="U13" s="188"/>
      <c r="V13" s="188" t="s">
        <v>35</v>
      </c>
      <c r="W13" s="189"/>
    </row>
    <row r="14" spans="1:23" x14ac:dyDescent="0.2">
      <c r="A14" s="199" t="s">
        <v>1446</v>
      </c>
      <c r="B14" s="186" t="s">
        <v>25</v>
      </c>
      <c r="C14" s="186">
        <v>109</v>
      </c>
      <c r="D14" s="186" t="s">
        <v>1411</v>
      </c>
      <c r="E14" s="186" t="s">
        <v>49</v>
      </c>
      <c r="F14" s="186" t="s">
        <v>50</v>
      </c>
      <c r="G14" s="186">
        <v>92</v>
      </c>
      <c r="H14" s="187">
        <v>0.75</v>
      </c>
      <c r="I14" s="186">
        <f t="shared" ref="I14:I19" si="1">G14+H14</f>
        <v>92.75</v>
      </c>
      <c r="J14" s="187">
        <v>86.28</v>
      </c>
      <c r="K14" s="186">
        <v>1.75</v>
      </c>
      <c r="L14" s="187">
        <f t="shared" ref="L14:L19" si="2">J14+K14</f>
        <v>88.03</v>
      </c>
      <c r="M14" s="187">
        <v>82.15</v>
      </c>
      <c r="N14" s="186"/>
      <c r="O14" s="187">
        <f>M14+N14</f>
        <v>82.15</v>
      </c>
      <c r="P14" s="187">
        <f t="shared" si="0"/>
        <v>88.15</v>
      </c>
      <c r="Q14" s="186">
        <v>11</v>
      </c>
      <c r="R14" s="186">
        <f>VLOOKUP(F14,[1]Sheet12!A$2:C$110,3,0)</f>
        <v>18</v>
      </c>
      <c r="S14" s="186" t="s">
        <v>28</v>
      </c>
      <c r="T14" s="188" t="s">
        <v>41</v>
      </c>
      <c r="U14" s="188"/>
      <c r="V14" s="188"/>
      <c r="W14" s="189"/>
    </row>
    <row r="15" spans="1:23" x14ac:dyDescent="0.2">
      <c r="A15" s="199" t="s">
        <v>1446</v>
      </c>
      <c r="B15" s="186" t="s">
        <v>25</v>
      </c>
      <c r="C15" s="186">
        <v>109</v>
      </c>
      <c r="D15" s="186" t="s">
        <v>1414</v>
      </c>
      <c r="E15" s="186" t="s">
        <v>51</v>
      </c>
      <c r="F15" s="186" t="s">
        <v>52</v>
      </c>
      <c r="G15" s="186">
        <v>92</v>
      </c>
      <c r="H15" s="187">
        <v>4.45</v>
      </c>
      <c r="I15" s="186">
        <f t="shared" si="1"/>
        <v>96.45</v>
      </c>
      <c r="J15" s="187">
        <v>88.56</v>
      </c>
      <c r="K15" s="186"/>
      <c r="L15" s="187">
        <f t="shared" si="2"/>
        <v>88.56</v>
      </c>
      <c r="M15" s="187">
        <v>68.099999999999994</v>
      </c>
      <c r="N15" s="186"/>
      <c r="O15" s="187">
        <v>68.099999999999994</v>
      </c>
      <c r="P15" s="187">
        <f t="shared" si="0"/>
        <v>87.697500000000005</v>
      </c>
      <c r="Q15" s="186">
        <v>12</v>
      </c>
      <c r="R15" s="186">
        <f>VLOOKUP(F15,[1]Sheet12!A$2:C$110,3,0)</f>
        <v>9</v>
      </c>
      <c r="S15" s="186" t="s">
        <v>28</v>
      </c>
      <c r="T15" s="188" t="s">
        <v>41</v>
      </c>
      <c r="U15" s="188" t="s">
        <v>53</v>
      </c>
      <c r="V15" s="188" t="s">
        <v>35</v>
      </c>
      <c r="W15" s="189"/>
    </row>
    <row r="16" spans="1:23" x14ac:dyDescent="0.2">
      <c r="A16" s="199" t="s">
        <v>1446</v>
      </c>
      <c r="B16" s="186" t="s">
        <v>25</v>
      </c>
      <c r="C16" s="186">
        <v>109</v>
      </c>
      <c r="D16" s="186" t="s">
        <v>1413</v>
      </c>
      <c r="E16" s="186" t="s">
        <v>54</v>
      </c>
      <c r="F16" s="186" t="s">
        <v>55</v>
      </c>
      <c r="G16" s="186">
        <v>92</v>
      </c>
      <c r="H16" s="187">
        <v>3.5</v>
      </c>
      <c r="I16" s="186">
        <f t="shared" si="1"/>
        <v>95.5</v>
      </c>
      <c r="J16" s="187">
        <f>VLOOKUP(F16,[2]导出计数_姓名!A$2:E$31,5,0)</f>
        <v>87.8</v>
      </c>
      <c r="K16" s="186">
        <v>0.125</v>
      </c>
      <c r="L16" s="187">
        <f t="shared" si="2"/>
        <v>87.924999999999997</v>
      </c>
      <c r="M16" s="187">
        <f>VLOOKUP(F16,[2]导出计数_姓名!A$2:G$31,7,0)</f>
        <v>70.7</v>
      </c>
      <c r="N16" s="186"/>
      <c r="O16" s="187">
        <f>M16+N16</f>
        <v>70.7</v>
      </c>
      <c r="P16" s="187">
        <f t="shared" si="0"/>
        <v>87.338750000000005</v>
      </c>
      <c r="Q16" s="186">
        <v>13</v>
      </c>
      <c r="R16" s="186">
        <f>VLOOKUP(F16,[1]Sheet12!A$2:C$110,3,0)</f>
        <v>11</v>
      </c>
      <c r="S16" s="186" t="s">
        <v>28</v>
      </c>
      <c r="T16" s="188" t="s">
        <v>41</v>
      </c>
      <c r="U16" s="189"/>
      <c r="V16" s="189"/>
      <c r="W16" s="189"/>
    </row>
    <row r="17" spans="1:23" x14ac:dyDescent="0.2">
      <c r="A17" s="199" t="s">
        <v>1446</v>
      </c>
      <c r="B17" s="186" t="s">
        <v>25</v>
      </c>
      <c r="C17" s="186">
        <v>109</v>
      </c>
      <c r="D17" s="186" t="s">
        <v>1413</v>
      </c>
      <c r="E17" s="186" t="s">
        <v>56</v>
      </c>
      <c r="F17" s="186" t="s">
        <v>57</v>
      </c>
      <c r="G17" s="186">
        <v>92</v>
      </c>
      <c r="H17" s="187">
        <v>3</v>
      </c>
      <c r="I17" s="186">
        <f t="shared" si="1"/>
        <v>95</v>
      </c>
      <c r="J17" s="187">
        <f>VLOOKUP(F17,[2]导出计数_姓名!A$2:E$31,5,0)</f>
        <v>83.79</v>
      </c>
      <c r="K17" s="186">
        <v>2.3125</v>
      </c>
      <c r="L17" s="187">
        <f t="shared" si="2"/>
        <v>86.102500000000006</v>
      </c>
      <c r="M17" s="187">
        <f>VLOOKUP(F17,[2]导出计数_姓名!A$2:G$31,7,0)</f>
        <v>81</v>
      </c>
      <c r="N17" s="186"/>
      <c r="O17" s="187">
        <f>M17+N17</f>
        <v>81</v>
      </c>
      <c r="P17" s="187">
        <f t="shared" si="0"/>
        <v>86.926874999999995</v>
      </c>
      <c r="Q17" s="186">
        <v>14</v>
      </c>
      <c r="R17" s="186">
        <f>VLOOKUP(F17,[1]Sheet12!A$2:C$110,3,0)</f>
        <v>27</v>
      </c>
      <c r="S17" s="186" t="s">
        <v>28</v>
      </c>
      <c r="T17" s="188" t="s">
        <v>41</v>
      </c>
      <c r="U17" s="189"/>
      <c r="V17" s="189"/>
      <c r="W17" s="189"/>
    </row>
    <row r="18" spans="1:23" x14ac:dyDescent="0.2">
      <c r="A18" s="199" t="s">
        <v>1446</v>
      </c>
      <c r="B18" s="186" t="s">
        <v>25</v>
      </c>
      <c r="C18" s="186">
        <v>109</v>
      </c>
      <c r="D18" s="186" t="s">
        <v>1411</v>
      </c>
      <c r="E18" s="186" t="s">
        <v>58</v>
      </c>
      <c r="F18" s="186" t="s">
        <v>59</v>
      </c>
      <c r="G18" s="186">
        <v>92</v>
      </c>
      <c r="H18" s="187">
        <v>1.5</v>
      </c>
      <c r="I18" s="186">
        <f t="shared" si="1"/>
        <v>93.5</v>
      </c>
      <c r="J18" s="187">
        <v>86.67</v>
      </c>
      <c r="K18" s="186"/>
      <c r="L18" s="187">
        <f t="shared" si="2"/>
        <v>86.67</v>
      </c>
      <c r="M18" s="187">
        <v>78.3</v>
      </c>
      <c r="N18" s="186"/>
      <c r="O18" s="187">
        <f>M18+N18</f>
        <v>78.3</v>
      </c>
      <c r="P18" s="187">
        <f t="shared" si="0"/>
        <v>86.857500000000002</v>
      </c>
      <c r="Q18" s="186">
        <v>15</v>
      </c>
      <c r="R18" s="186">
        <f>VLOOKUP(F18,[1]Sheet12!A$2:C$110,3,0)</f>
        <v>15</v>
      </c>
      <c r="S18" s="186" t="s">
        <v>28</v>
      </c>
      <c r="T18" s="188" t="s">
        <v>41</v>
      </c>
      <c r="U18" s="189"/>
      <c r="V18" s="189"/>
      <c r="W18" s="189"/>
    </row>
    <row r="19" spans="1:23" x14ac:dyDescent="0.2">
      <c r="A19" s="199" t="s">
        <v>1446</v>
      </c>
      <c r="B19" s="186" t="s">
        <v>25</v>
      </c>
      <c r="C19" s="186">
        <v>109</v>
      </c>
      <c r="D19" s="186" t="s">
        <v>1413</v>
      </c>
      <c r="E19" s="186" t="s">
        <v>60</v>
      </c>
      <c r="F19" s="186" t="s">
        <v>61</v>
      </c>
      <c r="G19" s="186">
        <v>92</v>
      </c>
      <c r="H19" s="187">
        <v>1.25</v>
      </c>
      <c r="I19" s="186">
        <f t="shared" si="1"/>
        <v>93.25</v>
      </c>
      <c r="J19" s="187">
        <f>VLOOKUP(F19,[2]导出计数_姓名!A$2:E$31,5,0)</f>
        <v>86.3</v>
      </c>
      <c r="K19" s="186"/>
      <c r="L19" s="187">
        <f t="shared" si="2"/>
        <v>86.3</v>
      </c>
      <c r="M19" s="187">
        <f>VLOOKUP(F19,[2]导出计数_姓名!A$2:G$31,7,0)</f>
        <v>79.8</v>
      </c>
      <c r="N19" s="186"/>
      <c r="O19" s="187">
        <f>M19+N19</f>
        <v>79.8</v>
      </c>
      <c r="P19" s="187">
        <f t="shared" si="0"/>
        <v>86.692499999999995</v>
      </c>
      <c r="Q19" s="186">
        <v>16</v>
      </c>
      <c r="R19" s="186">
        <f>VLOOKUP(F19,[1]Sheet12!A$2:C$110,3,0)</f>
        <v>17</v>
      </c>
      <c r="S19" s="186" t="s">
        <v>28</v>
      </c>
      <c r="T19" s="188" t="s">
        <v>41</v>
      </c>
      <c r="U19" s="189"/>
      <c r="V19" s="189"/>
      <c r="W19" s="189"/>
    </row>
    <row r="20" spans="1:23" x14ac:dyDescent="0.2">
      <c r="A20" s="199" t="s">
        <v>1446</v>
      </c>
      <c r="B20" s="186" t="s">
        <v>25</v>
      </c>
      <c r="C20" s="186">
        <v>109</v>
      </c>
      <c r="D20" s="186" t="s">
        <v>1412</v>
      </c>
      <c r="E20" s="186">
        <v>2330110273</v>
      </c>
      <c r="F20" s="186" t="s">
        <v>62</v>
      </c>
      <c r="G20" s="186">
        <v>92</v>
      </c>
      <c r="H20" s="187">
        <v>1.25</v>
      </c>
      <c r="I20" s="186">
        <f>SUM(G20,H20)</f>
        <v>93.25</v>
      </c>
      <c r="J20" s="187">
        <v>82.444444439999998</v>
      </c>
      <c r="K20" s="186">
        <v>6.2</v>
      </c>
      <c r="L20" s="187">
        <f>SUM(J20:K20)</f>
        <v>88.644444440000001</v>
      </c>
      <c r="M20" s="187">
        <v>53.2</v>
      </c>
      <c r="N20" s="186"/>
      <c r="O20" s="187">
        <v>60</v>
      </c>
      <c r="P20" s="187">
        <f t="shared" si="0"/>
        <v>86.470833329999991</v>
      </c>
      <c r="Q20" s="186">
        <v>17</v>
      </c>
      <c r="R20" s="186">
        <f>VLOOKUP(F20,[1]Sheet12!A$2:C$110,3,0)</f>
        <v>37</v>
      </c>
      <c r="S20" s="186" t="s">
        <v>28</v>
      </c>
      <c r="T20" s="188" t="s">
        <v>64</v>
      </c>
      <c r="U20" s="189"/>
      <c r="V20" s="189"/>
      <c r="W20" s="189"/>
    </row>
    <row r="21" spans="1:23" x14ac:dyDescent="0.2">
      <c r="A21" s="199" t="s">
        <v>1446</v>
      </c>
      <c r="B21" s="186" t="s">
        <v>25</v>
      </c>
      <c r="C21" s="186">
        <v>109</v>
      </c>
      <c r="D21" s="186" t="s">
        <v>1412</v>
      </c>
      <c r="E21" s="186">
        <v>2330110262</v>
      </c>
      <c r="F21" s="186" t="s">
        <v>63</v>
      </c>
      <c r="G21" s="186">
        <v>92</v>
      </c>
      <c r="H21" s="187">
        <v>1.8</v>
      </c>
      <c r="I21" s="186">
        <f>SUM(G21,H21)</f>
        <v>93.8</v>
      </c>
      <c r="J21" s="187">
        <v>84.876543209999994</v>
      </c>
      <c r="K21" s="186">
        <v>1.2</v>
      </c>
      <c r="L21" s="187">
        <f>SUM(J21:K21)</f>
        <v>86.076543209999997</v>
      </c>
      <c r="M21" s="187">
        <v>76.2</v>
      </c>
      <c r="N21" s="186"/>
      <c r="O21" s="187">
        <v>76.2</v>
      </c>
      <c r="P21" s="187">
        <f t="shared" si="0"/>
        <v>86.247407407499992</v>
      </c>
      <c r="Q21" s="186">
        <v>18</v>
      </c>
      <c r="R21" s="186">
        <f>VLOOKUP(F21,[1]Sheet12!A$2:C$110,3,0)</f>
        <v>19</v>
      </c>
      <c r="S21" s="186" t="s">
        <v>28</v>
      </c>
      <c r="T21" s="188" t="s">
        <v>64</v>
      </c>
      <c r="U21" s="189"/>
      <c r="V21" s="189"/>
      <c r="W21" s="189"/>
    </row>
    <row r="22" spans="1:23" x14ac:dyDescent="0.2">
      <c r="A22" s="199" t="s">
        <v>1446</v>
      </c>
      <c r="B22" s="186" t="s">
        <v>25</v>
      </c>
      <c r="C22" s="186">
        <v>109</v>
      </c>
      <c r="D22" s="186" t="s">
        <v>1412</v>
      </c>
      <c r="E22" s="186">
        <v>2330110263</v>
      </c>
      <c r="F22" s="186" t="s">
        <v>65</v>
      </c>
      <c r="G22" s="186">
        <v>92</v>
      </c>
      <c r="H22" s="187"/>
      <c r="I22" s="186">
        <f>SUM(G22,H22)</f>
        <v>92</v>
      </c>
      <c r="J22" s="187">
        <v>87.234567900000002</v>
      </c>
      <c r="K22" s="186"/>
      <c r="L22" s="187">
        <f>SUM(J22:K22)</f>
        <v>87.234567900000002</v>
      </c>
      <c r="M22" s="187">
        <v>69.3</v>
      </c>
      <c r="N22" s="186"/>
      <c r="O22" s="187">
        <v>69.3</v>
      </c>
      <c r="P22" s="187">
        <f t="shared" si="0"/>
        <v>86.155925924999991</v>
      </c>
      <c r="Q22" s="186">
        <v>19</v>
      </c>
      <c r="R22" s="186">
        <f>VLOOKUP(F22,[1]Sheet12!A$2:C$110,3,0)</f>
        <v>13</v>
      </c>
      <c r="S22" s="186" t="s">
        <v>28</v>
      </c>
      <c r="T22" s="188" t="s">
        <v>64</v>
      </c>
      <c r="U22" s="189"/>
      <c r="V22" s="189"/>
      <c r="W22" s="189"/>
    </row>
    <row r="23" spans="1:23" x14ac:dyDescent="0.2">
      <c r="A23" s="199" t="s">
        <v>1446</v>
      </c>
      <c r="B23" s="186" t="s">
        <v>25</v>
      </c>
      <c r="C23" s="186">
        <v>109</v>
      </c>
      <c r="D23" s="186" t="s">
        <v>1412</v>
      </c>
      <c r="E23" s="186">
        <v>2330110284</v>
      </c>
      <c r="F23" s="186" t="s">
        <v>66</v>
      </c>
      <c r="G23" s="186">
        <v>92</v>
      </c>
      <c r="H23" s="187"/>
      <c r="I23" s="186">
        <f>SUM(G23,H23)</f>
        <v>92</v>
      </c>
      <c r="J23" s="187">
        <v>86.41975309</v>
      </c>
      <c r="K23" s="186"/>
      <c r="L23" s="187">
        <f>SUM(J23:K23)</f>
        <v>86.41975309</v>
      </c>
      <c r="M23" s="187">
        <v>66.7</v>
      </c>
      <c r="N23" s="186"/>
      <c r="O23" s="187">
        <v>66.7</v>
      </c>
      <c r="P23" s="187">
        <f t="shared" si="0"/>
        <v>85.284814817500006</v>
      </c>
      <c r="Q23" s="186">
        <v>20</v>
      </c>
      <c r="R23" s="186">
        <f>VLOOKUP(F23,[1]Sheet12!A$2:C$110,3,0)</f>
        <v>16</v>
      </c>
      <c r="S23" s="186" t="s">
        <v>28</v>
      </c>
      <c r="T23" s="188" t="s">
        <v>64</v>
      </c>
      <c r="U23" s="189"/>
      <c r="V23" s="189"/>
      <c r="W23" s="189"/>
    </row>
    <row r="24" spans="1:23" x14ac:dyDescent="0.2">
      <c r="A24" s="199" t="s">
        <v>1446</v>
      </c>
      <c r="B24" s="186" t="s">
        <v>25</v>
      </c>
      <c r="C24" s="186">
        <v>109</v>
      </c>
      <c r="D24" s="186" t="s">
        <v>1412</v>
      </c>
      <c r="E24" s="186">
        <v>2330110283</v>
      </c>
      <c r="F24" s="186" t="s">
        <v>67</v>
      </c>
      <c r="G24" s="186">
        <v>92</v>
      </c>
      <c r="H24" s="187"/>
      <c r="I24" s="186">
        <f>SUM(G24,H24)</f>
        <v>92</v>
      </c>
      <c r="J24" s="187">
        <v>86.851851850000003</v>
      </c>
      <c r="K24" s="186"/>
      <c r="L24" s="187">
        <f>SUM(J24:K24)</f>
        <v>86.851851850000003</v>
      </c>
      <c r="M24" s="187">
        <v>63.2</v>
      </c>
      <c r="N24" s="186"/>
      <c r="O24" s="187">
        <v>63.2</v>
      </c>
      <c r="P24" s="187">
        <f t="shared" si="0"/>
        <v>85.258888887500007</v>
      </c>
      <c r="Q24" s="186">
        <v>21</v>
      </c>
      <c r="R24" s="186">
        <f>VLOOKUP(F24,[1]Sheet12!A$2:C$110,3,0)</f>
        <v>14</v>
      </c>
      <c r="S24" s="186" t="s">
        <v>28</v>
      </c>
      <c r="T24" s="188" t="s">
        <v>64</v>
      </c>
      <c r="U24" s="189"/>
      <c r="V24" s="189"/>
      <c r="W24" s="189"/>
    </row>
    <row r="25" spans="1:23" x14ac:dyDescent="0.2">
      <c r="A25" s="199" t="s">
        <v>1446</v>
      </c>
      <c r="B25" s="186" t="s">
        <v>25</v>
      </c>
      <c r="C25" s="186">
        <v>109</v>
      </c>
      <c r="D25" s="186" t="s">
        <v>1413</v>
      </c>
      <c r="E25" s="186" t="s">
        <v>68</v>
      </c>
      <c r="F25" s="186" t="s">
        <v>69</v>
      </c>
      <c r="G25" s="186">
        <v>92</v>
      </c>
      <c r="H25" s="187">
        <v>5.5</v>
      </c>
      <c r="I25" s="186">
        <f t="shared" ref="I25:I37" si="3">G25+H25</f>
        <v>97.5</v>
      </c>
      <c r="J25" s="187">
        <f>VLOOKUP(F25,[2]导出计数_姓名!A$2:E$31,5,0)</f>
        <v>84.21</v>
      </c>
      <c r="K25" s="186"/>
      <c r="L25" s="187">
        <f t="shared" ref="L25:L37" si="4">J25+K25</f>
        <v>84.21</v>
      </c>
      <c r="M25" s="187">
        <f>VLOOKUP(F25,[2]导出计数_姓名!A$2:G$31,7,0)</f>
        <v>74.2</v>
      </c>
      <c r="N25" s="186"/>
      <c r="O25" s="187">
        <f>M25+N25</f>
        <v>74.2</v>
      </c>
      <c r="P25" s="187">
        <f t="shared" si="0"/>
        <v>85.202500000000001</v>
      </c>
      <c r="Q25" s="186">
        <v>22</v>
      </c>
      <c r="R25" s="186">
        <f>VLOOKUP(F25,[1]Sheet12!A$2:C$110,3,0)</f>
        <v>22</v>
      </c>
      <c r="S25" s="186" t="s">
        <v>28</v>
      </c>
      <c r="T25" s="188" t="s">
        <v>64</v>
      </c>
      <c r="U25" s="189"/>
      <c r="V25" s="189"/>
      <c r="W25" s="189"/>
    </row>
    <row r="26" spans="1:23" x14ac:dyDescent="0.2">
      <c r="A26" s="199" t="s">
        <v>1446</v>
      </c>
      <c r="B26" s="186" t="s">
        <v>25</v>
      </c>
      <c r="C26" s="186">
        <v>109</v>
      </c>
      <c r="D26" s="186" t="s">
        <v>1413</v>
      </c>
      <c r="E26" s="186" t="s">
        <v>70</v>
      </c>
      <c r="F26" s="186" t="s">
        <v>71</v>
      </c>
      <c r="G26" s="186">
        <v>92</v>
      </c>
      <c r="H26" s="187">
        <v>2.25</v>
      </c>
      <c r="I26" s="186">
        <f t="shared" si="3"/>
        <v>94.25</v>
      </c>
      <c r="J26" s="187">
        <f>VLOOKUP(F26,[2]导出计数_姓名!A$2:E$31,5,0)</f>
        <v>84.4</v>
      </c>
      <c r="K26" s="186">
        <v>0.5</v>
      </c>
      <c r="L26" s="187">
        <f t="shared" si="4"/>
        <v>84.9</v>
      </c>
      <c r="M26" s="187">
        <f>VLOOKUP(F26,[2]导出计数_姓名!A$2:G$31,7,0)</f>
        <v>72.55</v>
      </c>
      <c r="N26" s="186"/>
      <c r="O26" s="187">
        <f>M26+N26</f>
        <v>72.55</v>
      </c>
      <c r="P26" s="187">
        <f t="shared" si="0"/>
        <v>85.067499999999995</v>
      </c>
      <c r="Q26" s="186">
        <v>23</v>
      </c>
      <c r="R26" s="186">
        <f>VLOOKUP(F26,[1]Sheet12!A$2:C$110,3,0)</f>
        <v>21</v>
      </c>
      <c r="S26" s="186" t="s">
        <v>28</v>
      </c>
      <c r="T26" s="188" t="s">
        <v>64</v>
      </c>
      <c r="U26" s="189"/>
      <c r="V26" s="189"/>
      <c r="W26" s="189"/>
    </row>
    <row r="27" spans="1:23" x14ac:dyDescent="0.2">
      <c r="A27" s="199" t="s">
        <v>1446</v>
      </c>
      <c r="B27" s="186" t="s">
        <v>25</v>
      </c>
      <c r="C27" s="186">
        <v>109</v>
      </c>
      <c r="D27" s="186" t="s">
        <v>1414</v>
      </c>
      <c r="E27" s="186" t="s">
        <v>72</v>
      </c>
      <c r="F27" s="186" t="s">
        <v>73</v>
      </c>
      <c r="G27" s="186">
        <v>92</v>
      </c>
      <c r="H27" s="187">
        <v>1.5</v>
      </c>
      <c r="I27" s="186">
        <f t="shared" si="3"/>
        <v>93.5</v>
      </c>
      <c r="J27" s="187">
        <v>83.89</v>
      </c>
      <c r="K27" s="186">
        <v>1.2</v>
      </c>
      <c r="L27" s="187">
        <f t="shared" si="4"/>
        <v>85.09</v>
      </c>
      <c r="M27" s="187">
        <v>67.75</v>
      </c>
      <c r="N27" s="186"/>
      <c r="O27" s="187">
        <v>67.75</v>
      </c>
      <c r="P27" s="187">
        <f t="shared" si="0"/>
        <v>84.617500000000007</v>
      </c>
      <c r="Q27" s="186">
        <v>24</v>
      </c>
      <c r="R27" s="186">
        <f>VLOOKUP(F27,[1]Sheet12!A$2:C$110,3,0)</f>
        <v>26</v>
      </c>
      <c r="S27" s="186" t="s">
        <v>28</v>
      </c>
      <c r="T27" s="188" t="s">
        <v>64</v>
      </c>
      <c r="U27" s="189"/>
      <c r="V27" s="189"/>
      <c r="W27" s="189"/>
    </row>
    <row r="28" spans="1:23" x14ac:dyDescent="0.2">
      <c r="A28" s="199" t="s">
        <v>1446</v>
      </c>
      <c r="B28" s="186" t="s">
        <v>25</v>
      </c>
      <c r="C28" s="186">
        <v>109</v>
      </c>
      <c r="D28" s="186" t="s">
        <v>1413</v>
      </c>
      <c r="E28" s="186" t="s">
        <v>74</v>
      </c>
      <c r="F28" s="186" t="s">
        <v>75</v>
      </c>
      <c r="G28" s="186">
        <v>92</v>
      </c>
      <c r="H28" s="187">
        <v>1.5</v>
      </c>
      <c r="I28" s="186">
        <f t="shared" si="3"/>
        <v>93.5</v>
      </c>
      <c r="J28" s="187">
        <f>VLOOKUP(F28,[2]导出计数_姓名!A$2:E$31,5,0)</f>
        <v>84.11</v>
      </c>
      <c r="K28" s="186"/>
      <c r="L28" s="187">
        <f t="shared" si="4"/>
        <v>84.11</v>
      </c>
      <c r="M28" s="187">
        <f>VLOOKUP(F28,[2]导出计数_姓名!A$2:G$31,7,0)</f>
        <v>71.75</v>
      </c>
      <c r="N28" s="186"/>
      <c r="O28" s="187">
        <f>M28+N28</f>
        <v>71.75</v>
      </c>
      <c r="P28" s="187">
        <f t="shared" si="0"/>
        <v>84.282499999999999</v>
      </c>
      <c r="Q28" s="186">
        <v>25</v>
      </c>
      <c r="R28" s="186">
        <f>VLOOKUP(F28,[1]Sheet12!A$2:C$110,3,0)</f>
        <v>24</v>
      </c>
      <c r="S28" s="186" t="s">
        <v>28</v>
      </c>
      <c r="T28" s="188" t="s">
        <v>64</v>
      </c>
      <c r="U28" s="189"/>
      <c r="V28" s="189"/>
      <c r="W28" s="189"/>
    </row>
    <row r="29" spans="1:23" x14ac:dyDescent="0.2">
      <c r="A29" s="199" t="s">
        <v>1446</v>
      </c>
      <c r="B29" s="186" t="s">
        <v>25</v>
      </c>
      <c r="C29" s="186">
        <v>109</v>
      </c>
      <c r="D29" s="186" t="s">
        <v>1414</v>
      </c>
      <c r="E29" s="186" t="s">
        <v>76</v>
      </c>
      <c r="F29" s="186" t="s">
        <v>77</v>
      </c>
      <c r="G29" s="186">
        <v>92</v>
      </c>
      <c r="H29" s="187">
        <v>1.25</v>
      </c>
      <c r="I29" s="186">
        <f t="shared" si="3"/>
        <v>93.25</v>
      </c>
      <c r="J29" s="187">
        <v>80.38</v>
      </c>
      <c r="K29" s="186" t="s">
        <v>78</v>
      </c>
      <c r="L29" s="187">
        <f t="shared" si="4"/>
        <v>81.58</v>
      </c>
      <c r="M29" s="187">
        <v>90.4</v>
      </c>
      <c r="N29" s="186"/>
      <c r="O29" s="187">
        <v>90.4</v>
      </c>
      <c r="P29" s="187">
        <f t="shared" si="0"/>
        <v>84.212500000000006</v>
      </c>
      <c r="Q29" s="186">
        <v>26</v>
      </c>
      <c r="R29" s="186">
        <f>VLOOKUP(F29,[1]Sheet12!A$2:C$110,3,0)</f>
        <v>53</v>
      </c>
      <c r="S29" s="186" t="s">
        <v>28</v>
      </c>
      <c r="T29" s="188" t="s">
        <v>64</v>
      </c>
      <c r="U29" s="189"/>
      <c r="V29" s="189"/>
      <c r="W29" s="189"/>
    </row>
    <row r="30" spans="1:23" x14ac:dyDescent="0.2">
      <c r="A30" s="199" t="s">
        <v>1446</v>
      </c>
      <c r="B30" s="186" t="s">
        <v>25</v>
      </c>
      <c r="C30" s="186">
        <v>109</v>
      </c>
      <c r="D30" s="186" t="s">
        <v>1414</v>
      </c>
      <c r="E30" s="186" t="s">
        <v>79</v>
      </c>
      <c r="F30" s="186" t="s">
        <v>80</v>
      </c>
      <c r="G30" s="186">
        <v>92</v>
      </c>
      <c r="H30" s="187">
        <v>1.75</v>
      </c>
      <c r="I30" s="186">
        <f t="shared" si="3"/>
        <v>93.75</v>
      </c>
      <c r="J30" s="187">
        <v>83</v>
      </c>
      <c r="K30" s="186"/>
      <c r="L30" s="187">
        <f t="shared" si="4"/>
        <v>83</v>
      </c>
      <c r="M30" s="187">
        <v>78.7</v>
      </c>
      <c r="N30" s="186"/>
      <c r="O30" s="187">
        <v>78.7</v>
      </c>
      <c r="P30" s="187">
        <f t="shared" si="0"/>
        <v>84.182500000000005</v>
      </c>
      <c r="Q30" s="186">
        <v>27</v>
      </c>
      <c r="R30" s="186">
        <f>VLOOKUP(F30,[1]Sheet12!A$2:C$110,3,0)</f>
        <v>34</v>
      </c>
      <c r="S30" s="186" t="s">
        <v>28</v>
      </c>
      <c r="T30" s="188" t="s">
        <v>64</v>
      </c>
      <c r="U30" s="189"/>
      <c r="V30" s="189"/>
      <c r="W30" s="189"/>
    </row>
    <row r="31" spans="1:23" x14ac:dyDescent="0.2">
      <c r="A31" s="199" t="s">
        <v>1446</v>
      </c>
      <c r="B31" s="186" t="s">
        <v>25</v>
      </c>
      <c r="C31" s="186">
        <v>109</v>
      </c>
      <c r="D31" s="186" t="s">
        <v>1413</v>
      </c>
      <c r="E31" s="186" t="s">
        <v>81</v>
      </c>
      <c r="F31" s="186" t="s">
        <v>82</v>
      </c>
      <c r="G31" s="186">
        <v>92</v>
      </c>
      <c r="H31" s="187">
        <v>1.5</v>
      </c>
      <c r="I31" s="186">
        <f t="shared" si="3"/>
        <v>93.5</v>
      </c>
      <c r="J31" s="187">
        <f>VLOOKUP(F31,[2]导出计数_姓名!A$2:E$31,5,0)</f>
        <v>81.59</v>
      </c>
      <c r="K31" s="186">
        <v>1.2</v>
      </c>
      <c r="L31" s="187">
        <f t="shared" si="4"/>
        <v>82.79</v>
      </c>
      <c r="M31" s="187">
        <f>VLOOKUP(F31,[2]导出计数_姓名!A$2:G$31,7,0)</f>
        <v>80.5</v>
      </c>
      <c r="N31" s="186"/>
      <c r="O31" s="187">
        <f>M31+N31</f>
        <v>80.5</v>
      </c>
      <c r="P31" s="187">
        <f t="shared" si="0"/>
        <v>84.167500000000004</v>
      </c>
      <c r="Q31" s="186">
        <v>28</v>
      </c>
      <c r="R31" s="186">
        <f>VLOOKUP(F31,[1]Sheet12!A$2:C$110,3,0)</f>
        <v>42</v>
      </c>
      <c r="S31" s="186" t="s">
        <v>28</v>
      </c>
      <c r="T31" s="188" t="s">
        <v>64</v>
      </c>
      <c r="U31" s="189"/>
      <c r="V31" s="189"/>
      <c r="W31" s="189"/>
    </row>
    <row r="32" spans="1:23" x14ac:dyDescent="0.2">
      <c r="A32" s="199" t="s">
        <v>1446</v>
      </c>
      <c r="B32" s="186" t="s">
        <v>25</v>
      </c>
      <c r="C32" s="186">
        <v>109</v>
      </c>
      <c r="D32" s="186" t="s">
        <v>1413</v>
      </c>
      <c r="E32" s="186" t="s">
        <v>83</v>
      </c>
      <c r="F32" s="186" t="s">
        <v>84</v>
      </c>
      <c r="G32" s="186">
        <v>92</v>
      </c>
      <c r="H32" s="187">
        <v>0.75</v>
      </c>
      <c r="I32" s="186">
        <f t="shared" si="3"/>
        <v>92.75</v>
      </c>
      <c r="J32" s="187">
        <f>VLOOKUP(F32,[2]导出计数_姓名!A$2:E$31,5,0)</f>
        <v>84.63</v>
      </c>
      <c r="K32" s="186"/>
      <c r="L32" s="187">
        <f t="shared" si="4"/>
        <v>84.63</v>
      </c>
      <c r="M32" s="187">
        <f>VLOOKUP(F32,[2]导出计数_姓名!A$2:G$31,7,0)</f>
        <v>67.3</v>
      </c>
      <c r="N32" s="186"/>
      <c r="O32" s="187">
        <f>M32+N32</f>
        <v>67.3</v>
      </c>
      <c r="P32" s="187">
        <f t="shared" si="0"/>
        <v>84.114999999999995</v>
      </c>
      <c r="Q32" s="186">
        <v>29</v>
      </c>
      <c r="R32" s="186">
        <f>VLOOKUP(F32,[1]Sheet12!A$2:C$110,3,0)</f>
        <v>20</v>
      </c>
      <c r="S32" s="186" t="s">
        <v>28</v>
      </c>
      <c r="T32" s="188" t="s">
        <v>64</v>
      </c>
      <c r="U32" s="189"/>
      <c r="V32" s="189"/>
      <c r="W32" s="189"/>
    </row>
    <row r="33" spans="1:23" x14ac:dyDescent="0.2">
      <c r="A33" s="199" t="s">
        <v>1446</v>
      </c>
      <c r="B33" s="186" t="s">
        <v>25</v>
      </c>
      <c r="C33" s="186">
        <v>109</v>
      </c>
      <c r="D33" s="186" t="s">
        <v>1411</v>
      </c>
      <c r="E33" s="186" t="s">
        <v>85</v>
      </c>
      <c r="F33" s="186" t="s">
        <v>86</v>
      </c>
      <c r="G33" s="186">
        <v>92</v>
      </c>
      <c r="H33" s="187">
        <v>3</v>
      </c>
      <c r="I33" s="186">
        <f t="shared" si="3"/>
        <v>95</v>
      </c>
      <c r="J33" s="187">
        <v>83.7</v>
      </c>
      <c r="K33" s="186"/>
      <c r="L33" s="187">
        <f t="shared" si="4"/>
        <v>83.7</v>
      </c>
      <c r="M33" s="187">
        <v>70.2</v>
      </c>
      <c r="N33" s="186"/>
      <c r="O33" s="187">
        <f>M33+N33</f>
        <v>70.2</v>
      </c>
      <c r="P33" s="187">
        <f t="shared" si="0"/>
        <v>84.045000000000002</v>
      </c>
      <c r="Q33" s="186">
        <v>30</v>
      </c>
      <c r="R33" s="186">
        <f>VLOOKUP(F33,[1]Sheet12!A$2:C$110,3,0)</f>
        <v>29</v>
      </c>
      <c r="S33" s="186" t="s">
        <v>28</v>
      </c>
      <c r="T33" s="188" t="s">
        <v>64</v>
      </c>
      <c r="U33" s="189"/>
      <c r="V33" s="189"/>
      <c r="W33" s="189"/>
    </row>
    <row r="34" spans="1:23" x14ac:dyDescent="0.2">
      <c r="A34" s="199" t="s">
        <v>1446</v>
      </c>
      <c r="B34" s="186" t="s">
        <v>25</v>
      </c>
      <c r="C34" s="186">
        <v>109</v>
      </c>
      <c r="D34" s="186" t="s">
        <v>1414</v>
      </c>
      <c r="E34" s="186" t="s">
        <v>87</v>
      </c>
      <c r="F34" s="186" t="s">
        <v>88</v>
      </c>
      <c r="G34" s="186">
        <v>92</v>
      </c>
      <c r="H34" s="187">
        <v>0.75</v>
      </c>
      <c r="I34" s="186">
        <f t="shared" si="3"/>
        <v>92.75</v>
      </c>
      <c r="J34" s="187">
        <v>83.73</v>
      </c>
      <c r="K34" s="186"/>
      <c r="L34" s="187">
        <f t="shared" si="4"/>
        <v>83.73</v>
      </c>
      <c r="M34" s="187">
        <v>72.900000000000006</v>
      </c>
      <c r="N34" s="186"/>
      <c r="O34" s="187">
        <v>72.900000000000006</v>
      </c>
      <c r="P34" s="187">
        <f t="shared" si="0"/>
        <v>84</v>
      </c>
      <c r="Q34" s="186">
        <v>31</v>
      </c>
      <c r="R34" s="186">
        <f>VLOOKUP(F34,[1]Sheet12!A$2:C$110,3,0)</f>
        <v>28</v>
      </c>
      <c r="S34" s="186" t="s">
        <v>28</v>
      </c>
      <c r="T34" s="188" t="s">
        <v>64</v>
      </c>
      <c r="U34" s="189"/>
      <c r="V34" s="189"/>
      <c r="W34" s="189"/>
    </row>
    <row r="35" spans="1:23" x14ac:dyDescent="0.2">
      <c r="A35" s="199" t="s">
        <v>1446</v>
      </c>
      <c r="B35" s="186" t="s">
        <v>25</v>
      </c>
      <c r="C35" s="186">
        <v>109</v>
      </c>
      <c r="D35" s="186" t="s">
        <v>1411</v>
      </c>
      <c r="E35" s="186" t="s">
        <v>89</v>
      </c>
      <c r="F35" s="186" t="s">
        <v>90</v>
      </c>
      <c r="G35" s="186">
        <v>92</v>
      </c>
      <c r="H35" s="187">
        <v>2</v>
      </c>
      <c r="I35" s="186">
        <f t="shared" si="3"/>
        <v>94</v>
      </c>
      <c r="J35" s="187">
        <v>84.15</v>
      </c>
      <c r="K35" s="186"/>
      <c r="L35" s="187">
        <f t="shared" si="4"/>
        <v>84.15</v>
      </c>
      <c r="M35" s="187">
        <v>66.55</v>
      </c>
      <c r="N35" s="186"/>
      <c r="O35" s="187">
        <f>M35+N35</f>
        <v>66.55</v>
      </c>
      <c r="P35" s="187">
        <f t="shared" si="0"/>
        <v>83.867500000000007</v>
      </c>
      <c r="Q35" s="186">
        <v>32</v>
      </c>
      <c r="R35" s="186">
        <f>VLOOKUP(F35,[1]Sheet12!A$2:C$110,3,0)</f>
        <v>23</v>
      </c>
      <c r="S35" s="186" t="s">
        <v>28</v>
      </c>
      <c r="T35" s="188" t="s">
        <v>64</v>
      </c>
      <c r="U35" s="189"/>
      <c r="V35" s="189"/>
      <c r="W35" s="189"/>
    </row>
    <row r="36" spans="1:23" x14ac:dyDescent="0.2">
      <c r="A36" s="199" t="s">
        <v>1446</v>
      </c>
      <c r="B36" s="186" t="s">
        <v>25</v>
      </c>
      <c r="C36" s="186">
        <v>109</v>
      </c>
      <c r="D36" s="186" t="s">
        <v>1411</v>
      </c>
      <c r="E36" s="186" t="s">
        <v>91</v>
      </c>
      <c r="F36" s="186" t="s">
        <v>92</v>
      </c>
      <c r="G36" s="186">
        <v>92</v>
      </c>
      <c r="H36" s="187">
        <v>1.5</v>
      </c>
      <c r="I36" s="186">
        <f t="shared" si="3"/>
        <v>93.5</v>
      </c>
      <c r="J36" s="187">
        <v>84.09</v>
      </c>
      <c r="K36" s="186"/>
      <c r="L36" s="187">
        <f t="shared" si="4"/>
        <v>84.09</v>
      </c>
      <c r="M36" s="187">
        <v>67.7</v>
      </c>
      <c r="N36" s="186"/>
      <c r="O36" s="187">
        <f>M36+N36</f>
        <v>67.7</v>
      </c>
      <c r="P36" s="187">
        <f t="shared" si="0"/>
        <v>83.862499999999997</v>
      </c>
      <c r="Q36" s="186">
        <v>33</v>
      </c>
      <c r="R36" s="186">
        <f>VLOOKUP(F36,[1]Sheet12!A$2:C$110,3,0)</f>
        <v>25</v>
      </c>
      <c r="S36" s="186" t="s">
        <v>28</v>
      </c>
      <c r="T36" s="188" t="s">
        <v>64</v>
      </c>
      <c r="U36" s="189"/>
      <c r="V36" s="189"/>
      <c r="W36" s="189"/>
    </row>
    <row r="37" spans="1:23" x14ac:dyDescent="0.2">
      <c r="A37" s="199" t="s">
        <v>1446</v>
      </c>
      <c r="B37" s="186" t="s">
        <v>25</v>
      </c>
      <c r="C37" s="186">
        <v>109</v>
      </c>
      <c r="D37" s="186" t="s">
        <v>1411</v>
      </c>
      <c r="E37" s="186" t="s">
        <v>93</v>
      </c>
      <c r="F37" s="186" t="s">
        <v>94</v>
      </c>
      <c r="G37" s="186">
        <v>92</v>
      </c>
      <c r="H37" s="187">
        <v>1.25</v>
      </c>
      <c r="I37" s="186">
        <f t="shared" si="3"/>
        <v>93.25</v>
      </c>
      <c r="J37" s="187">
        <v>83.4</v>
      </c>
      <c r="K37" s="186"/>
      <c r="L37" s="187">
        <f t="shared" si="4"/>
        <v>83.4</v>
      </c>
      <c r="M37" s="187">
        <v>71</v>
      </c>
      <c r="N37" s="186"/>
      <c r="O37" s="187">
        <f>M37+N37</f>
        <v>71</v>
      </c>
      <c r="P37" s="187">
        <f t="shared" si="0"/>
        <v>83.637500000000003</v>
      </c>
      <c r="Q37" s="186">
        <v>34</v>
      </c>
      <c r="R37" s="186">
        <f>VLOOKUP(F37,[1]Sheet12!A$2:C$110,3,0)</f>
        <v>33</v>
      </c>
      <c r="S37" s="186" t="s">
        <v>28</v>
      </c>
      <c r="T37" s="188" t="s">
        <v>64</v>
      </c>
      <c r="U37" s="189"/>
      <c r="V37" s="189"/>
      <c r="W37" s="189"/>
    </row>
    <row r="38" spans="1:23" x14ac:dyDescent="0.2">
      <c r="A38" s="199" t="s">
        <v>1446</v>
      </c>
      <c r="B38" s="186" t="s">
        <v>25</v>
      </c>
      <c r="C38" s="186">
        <v>109</v>
      </c>
      <c r="D38" s="186" t="s">
        <v>1412</v>
      </c>
      <c r="E38" s="186">
        <v>2330110278</v>
      </c>
      <c r="F38" s="186" t="s">
        <v>95</v>
      </c>
      <c r="G38" s="186">
        <v>92</v>
      </c>
      <c r="H38" s="187">
        <v>0.5</v>
      </c>
      <c r="I38" s="186">
        <f>SUM(G38,H38)</f>
        <v>92.5</v>
      </c>
      <c r="J38" s="187">
        <v>82.641975310000007</v>
      </c>
      <c r="K38" s="186">
        <v>1.5</v>
      </c>
      <c r="L38" s="187">
        <f>SUM(J38:K38)</f>
        <v>84.141975310000007</v>
      </c>
      <c r="M38" s="187">
        <v>63</v>
      </c>
      <c r="N38" s="186"/>
      <c r="O38" s="187">
        <v>63</v>
      </c>
      <c r="P38" s="187">
        <f t="shared" si="0"/>
        <v>83.281481482499998</v>
      </c>
      <c r="Q38" s="186">
        <v>35</v>
      </c>
      <c r="R38" s="186">
        <f>VLOOKUP(F38,[1]Sheet12!A$2:C$110,3,0)</f>
        <v>35</v>
      </c>
      <c r="S38" s="186" t="s">
        <v>28</v>
      </c>
      <c r="T38" s="188" t="s">
        <v>64</v>
      </c>
      <c r="U38" s="189"/>
      <c r="V38" s="189"/>
      <c r="W38" s="189"/>
    </row>
    <row r="39" spans="1:23" x14ac:dyDescent="0.2">
      <c r="A39" s="199" t="s">
        <v>1446</v>
      </c>
      <c r="B39" s="186" t="s">
        <v>25</v>
      </c>
      <c r="C39" s="186">
        <v>109</v>
      </c>
      <c r="D39" s="186" t="s">
        <v>1413</v>
      </c>
      <c r="E39" s="186" t="s">
        <v>96</v>
      </c>
      <c r="F39" s="186" t="s">
        <v>97</v>
      </c>
      <c r="G39" s="186">
        <v>92</v>
      </c>
      <c r="H39" s="187">
        <v>0.75</v>
      </c>
      <c r="I39" s="186">
        <f>G39+H39</f>
        <v>92.75</v>
      </c>
      <c r="J39" s="187">
        <f>VLOOKUP(F39,[2]导出计数_姓名!A$2:E$31,5,0)</f>
        <v>83.48</v>
      </c>
      <c r="K39" s="186"/>
      <c r="L39" s="187">
        <f>J39+K39</f>
        <v>83.48</v>
      </c>
      <c r="M39" s="187">
        <f>VLOOKUP(F39,[2]导出计数_姓名!A$2:G$31,7,0)</f>
        <v>63.8</v>
      </c>
      <c r="N39" s="186"/>
      <c r="O39" s="187">
        <f>M39+N39</f>
        <v>63.8</v>
      </c>
      <c r="P39" s="187">
        <f t="shared" si="0"/>
        <v>82.902499999999989</v>
      </c>
      <c r="Q39" s="186">
        <v>36</v>
      </c>
      <c r="R39" s="186">
        <f>VLOOKUP(F39,[1]Sheet12!A$2:C$110,3,0)</f>
        <v>32</v>
      </c>
      <c r="S39" s="186" t="s">
        <v>28</v>
      </c>
      <c r="T39" s="188" t="s">
        <v>64</v>
      </c>
      <c r="U39" s="189"/>
      <c r="V39" s="189"/>
      <c r="W39" s="189"/>
    </row>
    <row r="40" spans="1:23" x14ac:dyDescent="0.2">
      <c r="A40" s="199" t="s">
        <v>1446</v>
      </c>
      <c r="B40" s="186" t="s">
        <v>25</v>
      </c>
      <c r="C40" s="186">
        <v>109</v>
      </c>
      <c r="D40" s="186" t="s">
        <v>1414</v>
      </c>
      <c r="E40" s="186" t="s">
        <v>98</v>
      </c>
      <c r="F40" s="186" t="s">
        <v>99</v>
      </c>
      <c r="G40" s="186">
        <v>92</v>
      </c>
      <c r="H40" s="187">
        <v>0.75</v>
      </c>
      <c r="I40" s="186">
        <f>G40+H40</f>
        <v>92.75</v>
      </c>
      <c r="J40" s="187">
        <v>81.72</v>
      </c>
      <c r="K40" s="186"/>
      <c r="L40" s="187">
        <f>J40+K40</f>
        <v>81.72</v>
      </c>
      <c r="M40" s="187">
        <v>76.099999999999994</v>
      </c>
      <c r="N40" s="186"/>
      <c r="O40" s="187">
        <v>76.099999999999994</v>
      </c>
      <c r="P40" s="187">
        <f t="shared" si="0"/>
        <v>82.8125</v>
      </c>
      <c r="Q40" s="186">
        <v>37</v>
      </c>
      <c r="R40" s="186">
        <f>VLOOKUP(F40,[1]Sheet12!A$2:C$110,3,0)</f>
        <v>41</v>
      </c>
      <c r="S40" s="186" t="s">
        <v>28</v>
      </c>
      <c r="T40" s="188" t="s">
        <v>64</v>
      </c>
      <c r="U40" s="189"/>
      <c r="V40" s="189"/>
      <c r="W40" s="189"/>
    </row>
    <row r="41" spans="1:23" x14ac:dyDescent="0.2">
      <c r="A41" s="199" t="s">
        <v>1446</v>
      </c>
      <c r="B41" s="186" t="s">
        <v>25</v>
      </c>
      <c r="C41" s="186">
        <v>109</v>
      </c>
      <c r="D41" s="186" t="s">
        <v>1412</v>
      </c>
      <c r="E41" s="186">
        <v>2330110282</v>
      </c>
      <c r="F41" s="186" t="s">
        <v>100</v>
      </c>
      <c r="G41" s="186">
        <v>92</v>
      </c>
      <c r="H41" s="187">
        <v>0.75</v>
      </c>
      <c r="I41" s="186">
        <f>SUM(G41,H41)</f>
        <v>92.75</v>
      </c>
      <c r="J41" s="187">
        <v>81.950617280000003</v>
      </c>
      <c r="K41" s="186"/>
      <c r="L41" s="187">
        <f>SUM(J41:K41)</f>
        <v>81.950617280000003</v>
      </c>
      <c r="M41" s="187">
        <v>73.599999999999994</v>
      </c>
      <c r="N41" s="186"/>
      <c r="O41" s="187">
        <v>73.599999999999994</v>
      </c>
      <c r="P41" s="187">
        <f t="shared" si="0"/>
        <v>82.735462959999992</v>
      </c>
      <c r="Q41" s="186">
        <v>38</v>
      </c>
      <c r="R41" s="186">
        <f>VLOOKUP(F41,[1]Sheet12!A$2:C$110,3,0)</f>
        <v>39</v>
      </c>
      <c r="S41" s="186" t="s">
        <v>28</v>
      </c>
      <c r="T41" s="188" t="s">
        <v>64</v>
      </c>
      <c r="U41" s="189"/>
      <c r="V41" s="189"/>
      <c r="W41" s="189"/>
    </row>
    <row r="42" spans="1:23" x14ac:dyDescent="0.2">
      <c r="A42" s="199" t="s">
        <v>1446</v>
      </c>
      <c r="B42" s="186" t="s">
        <v>25</v>
      </c>
      <c r="C42" s="186">
        <v>109</v>
      </c>
      <c r="D42" s="186" t="s">
        <v>1413</v>
      </c>
      <c r="E42" s="186" t="s">
        <v>101</v>
      </c>
      <c r="F42" s="186" t="s">
        <v>102</v>
      </c>
      <c r="G42" s="186">
        <v>92</v>
      </c>
      <c r="H42" s="187">
        <v>0.75</v>
      </c>
      <c r="I42" s="186">
        <f>G42+H42</f>
        <v>92.75</v>
      </c>
      <c r="J42" s="187">
        <f>VLOOKUP(F42,[2]导出计数_姓名!A$2:E$31,5,0)</f>
        <v>82.58</v>
      </c>
      <c r="K42" s="186"/>
      <c r="L42" s="187">
        <f>J42+K42</f>
        <v>82.58</v>
      </c>
      <c r="M42" s="187">
        <f>VLOOKUP(F42,[2]导出计数_姓名!A$2:G$31,7,0)</f>
        <v>64.5</v>
      </c>
      <c r="N42" s="186"/>
      <c r="O42" s="187">
        <f>M42+N42</f>
        <v>64.5</v>
      </c>
      <c r="P42" s="187">
        <f t="shared" si="0"/>
        <v>82.297499999999999</v>
      </c>
      <c r="Q42" s="186">
        <v>39</v>
      </c>
      <c r="R42" s="186">
        <f>VLOOKUP(F42,[1]Sheet12!A$2:C$110,3,0)</f>
        <v>36</v>
      </c>
      <c r="S42" s="186" t="s">
        <v>28</v>
      </c>
      <c r="T42" s="188" t="s">
        <v>64</v>
      </c>
      <c r="U42" s="189"/>
      <c r="V42" s="189"/>
      <c r="W42" s="189"/>
    </row>
    <row r="43" spans="1:23" x14ac:dyDescent="0.2">
      <c r="A43" s="199" t="s">
        <v>1446</v>
      </c>
      <c r="B43" s="186" t="s">
        <v>25</v>
      </c>
      <c r="C43" s="186">
        <v>109</v>
      </c>
      <c r="D43" s="186" t="s">
        <v>1412</v>
      </c>
      <c r="E43" s="186">
        <v>2330110276</v>
      </c>
      <c r="F43" s="186" t="s">
        <v>103</v>
      </c>
      <c r="G43" s="186">
        <v>92</v>
      </c>
      <c r="H43" s="187">
        <v>1.5</v>
      </c>
      <c r="I43" s="186">
        <f>SUM(G43,H43)</f>
        <v>93.5</v>
      </c>
      <c r="J43" s="187">
        <v>80.469135800000004</v>
      </c>
      <c r="K43" s="186">
        <v>2</v>
      </c>
      <c r="L43" s="187">
        <f>SUM(J43:K43)</f>
        <v>82.469135800000004</v>
      </c>
      <c r="M43" s="187">
        <v>63.4</v>
      </c>
      <c r="N43" s="186"/>
      <c r="O43" s="187">
        <v>63.4</v>
      </c>
      <c r="P43" s="187">
        <f t="shared" si="0"/>
        <v>82.216851850000012</v>
      </c>
      <c r="Q43" s="186">
        <v>40</v>
      </c>
      <c r="R43" s="186">
        <f>VLOOKUP(F43,[1]Sheet12!A$2:C$110,3,0)</f>
        <v>52</v>
      </c>
      <c r="S43" s="186" t="s">
        <v>28</v>
      </c>
      <c r="T43" s="188" t="s">
        <v>64</v>
      </c>
      <c r="U43" s="189"/>
      <c r="V43" s="189"/>
      <c r="W43" s="189"/>
    </row>
    <row r="44" spans="1:23" x14ac:dyDescent="0.2">
      <c r="A44" s="199" t="s">
        <v>1446</v>
      </c>
      <c r="B44" s="186" t="s">
        <v>25</v>
      </c>
      <c r="C44" s="186">
        <v>109</v>
      </c>
      <c r="D44" s="186" t="s">
        <v>1412</v>
      </c>
      <c r="E44" s="186">
        <v>2330110277</v>
      </c>
      <c r="F44" s="186" t="s">
        <v>104</v>
      </c>
      <c r="G44" s="186">
        <v>92</v>
      </c>
      <c r="H44" s="187"/>
      <c r="I44" s="186">
        <f>SUM(G44,H44)</f>
        <v>92</v>
      </c>
      <c r="J44" s="187">
        <v>81.370370370000003</v>
      </c>
      <c r="K44" s="186">
        <v>1.2</v>
      </c>
      <c r="L44" s="187">
        <f>SUM(J44:K44)</f>
        <v>82.570370370000006</v>
      </c>
      <c r="M44" s="187">
        <v>64</v>
      </c>
      <c r="N44" s="186"/>
      <c r="O44" s="187">
        <v>64</v>
      </c>
      <c r="P44" s="187">
        <f t="shared" si="0"/>
        <v>82.127777777500015</v>
      </c>
      <c r="Q44" s="186">
        <v>41</v>
      </c>
      <c r="R44" s="186">
        <f>VLOOKUP(F44,[1]Sheet12!A$2:C$110,3,0)</f>
        <v>44</v>
      </c>
      <c r="S44" s="186" t="s">
        <v>28</v>
      </c>
      <c r="T44" s="188" t="s">
        <v>64</v>
      </c>
      <c r="U44" s="189"/>
      <c r="V44" s="189"/>
      <c r="W44" s="189"/>
    </row>
    <row r="45" spans="1:23" x14ac:dyDescent="0.2">
      <c r="A45" s="199" t="s">
        <v>1446</v>
      </c>
      <c r="B45" s="186" t="s">
        <v>25</v>
      </c>
      <c r="C45" s="186">
        <v>109</v>
      </c>
      <c r="D45" s="186" t="s">
        <v>1411</v>
      </c>
      <c r="E45" s="186" t="s">
        <v>105</v>
      </c>
      <c r="F45" s="186" t="s">
        <v>106</v>
      </c>
      <c r="G45" s="186">
        <v>92</v>
      </c>
      <c r="H45" s="187">
        <v>1.5</v>
      </c>
      <c r="I45" s="186">
        <f t="shared" ref="I45:I52" si="5">G45+H45</f>
        <v>93.5</v>
      </c>
      <c r="J45" s="187">
        <v>81.25</v>
      </c>
      <c r="K45" s="186"/>
      <c r="L45" s="187">
        <f t="shared" ref="L45:L52" si="6">J45+K45</f>
        <v>81.25</v>
      </c>
      <c r="M45" s="187">
        <v>71.400000000000006</v>
      </c>
      <c r="N45" s="186"/>
      <c r="O45" s="187">
        <f>M45+N45</f>
        <v>71.400000000000006</v>
      </c>
      <c r="P45" s="187">
        <f t="shared" si="0"/>
        <v>82.102500000000006</v>
      </c>
      <c r="Q45" s="186">
        <v>42</v>
      </c>
      <c r="R45" s="186">
        <f>VLOOKUP(F45,[1]Sheet12!A$2:C$110,3,0)</f>
        <v>45</v>
      </c>
      <c r="S45" s="186" t="s">
        <v>28</v>
      </c>
      <c r="T45" s="188" t="s">
        <v>64</v>
      </c>
      <c r="U45" s="189"/>
      <c r="V45" s="189"/>
      <c r="W45" s="189"/>
    </row>
    <row r="46" spans="1:23" x14ac:dyDescent="0.2">
      <c r="A46" s="199" t="s">
        <v>1446</v>
      </c>
      <c r="B46" s="186" t="s">
        <v>25</v>
      </c>
      <c r="C46" s="186">
        <v>109</v>
      </c>
      <c r="D46" s="186" t="s">
        <v>1411</v>
      </c>
      <c r="E46" s="186" t="s">
        <v>107</v>
      </c>
      <c r="F46" s="186" t="s">
        <v>108</v>
      </c>
      <c r="G46" s="186">
        <v>92</v>
      </c>
      <c r="H46" s="187">
        <v>0.75</v>
      </c>
      <c r="I46" s="186">
        <f t="shared" si="5"/>
        <v>92.75</v>
      </c>
      <c r="J46" s="187">
        <v>83.49</v>
      </c>
      <c r="K46" s="186"/>
      <c r="L46" s="187">
        <f t="shared" si="6"/>
        <v>83.49</v>
      </c>
      <c r="M46" s="187">
        <v>54.8</v>
      </c>
      <c r="N46" s="186"/>
      <c r="O46" s="187">
        <f>M46+N46</f>
        <v>54.8</v>
      </c>
      <c r="P46" s="187">
        <f t="shared" si="0"/>
        <v>82.009999999999991</v>
      </c>
      <c r="Q46" s="186">
        <v>43</v>
      </c>
      <c r="R46" s="186">
        <f>VLOOKUP(F46,[1]Sheet12!A$2:C$110,3,0)</f>
        <v>30</v>
      </c>
      <c r="S46" s="186" t="s">
        <v>109</v>
      </c>
      <c r="T46" s="188" t="s">
        <v>110</v>
      </c>
      <c r="U46" s="189"/>
      <c r="V46" s="189"/>
      <c r="W46" s="189"/>
    </row>
    <row r="47" spans="1:23" x14ac:dyDescent="0.2">
      <c r="A47" s="199" t="s">
        <v>1446</v>
      </c>
      <c r="B47" s="186" t="s">
        <v>25</v>
      </c>
      <c r="C47" s="186">
        <v>109</v>
      </c>
      <c r="D47" s="186" t="s">
        <v>1414</v>
      </c>
      <c r="E47" s="186" t="s">
        <v>111</v>
      </c>
      <c r="F47" s="186" t="s">
        <v>112</v>
      </c>
      <c r="G47" s="186">
        <v>92</v>
      </c>
      <c r="H47" s="187">
        <v>0.75</v>
      </c>
      <c r="I47" s="186">
        <f t="shared" si="5"/>
        <v>92.75</v>
      </c>
      <c r="J47" s="187">
        <v>82.2</v>
      </c>
      <c r="K47" s="186"/>
      <c r="L47" s="187">
        <f t="shared" si="6"/>
        <v>82.2</v>
      </c>
      <c r="M47" s="187">
        <v>63.7</v>
      </c>
      <c r="N47" s="186"/>
      <c r="O47" s="187">
        <v>63.7</v>
      </c>
      <c r="P47" s="187">
        <f t="shared" si="0"/>
        <v>81.932500000000005</v>
      </c>
      <c r="Q47" s="186">
        <v>44</v>
      </c>
      <c r="R47" s="186">
        <f>VLOOKUP(F47,[1]Sheet12!A$2:C$110,3,0)</f>
        <v>38</v>
      </c>
      <c r="S47" s="186" t="s">
        <v>28</v>
      </c>
      <c r="T47" s="188" t="s">
        <v>64</v>
      </c>
      <c r="U47" s="189"/>
      <c r="V47" s="189"/>
      <c r="W47" s="189"/>
    </row>
    <row r="48" spans="1:23" x14ac:dyDescent="0.2">
      <c r="A48" s="199" t="s">
        <v>1446</v>
      </c>
      <c r="B48" s="186" t="s">
        <v>25</v>
      </c>
      <c r="C48" s="186">
        <v>109</v>
      </c>
      <c r="D48" s="186" t="s">
        <v>1413</v>
      </c>
      <c r="E48" s="186" t="s">
        <v>113</v>
      </c>
      <c r="F48" s="186" t="s">
        <v>114</v>
      </c>
      <c r="G48" s="186">
        <v>92</v>
      </c>
      <c r="H48" s="187">
        <v>0.75</v>
      </c>
      <c r="I48" s="186">
        <f t="shared" si="5"/>
        <v>92.75</v>
      </c>
      <c r="J48" s="187">
        <f>VLOOKUP(F48,[2]导出计数_姓名!A$2:E$31,5,0)</f>
        <v>83.48</v>
      </c>
      <c r="K48" s="186"/>
      <c r="L48" s="187">
        <f t="shared" si="6"/>
        <v>83.48</v>
      </c>
      <c r="M48" s="187">
        <f>VLOOKUP(F48,[2]导出计数_姓名!A$2:G$31,7,0)</f>
        <v>52.6</v>
      </c>
      <c r="N48" s="186"/>
      <c r="O48" s="187">
        <f>M48+N48</f>
        <v>52.6</v>
      </c>
      <c r="P48" s="187">
        <f t="shared" si="0"/>
        <v>81.782499999999999</v>
      </c>
      <c r="Q48" s="186">
        <v>45</v>
      </c>
      <c r="R48" s="186">
        <f>VLOOKUP(F48,[1]Sheet12!A$2:C$110,3,0)</f>
        <v>31</v>
      </c>
      <c r="S48" s="186" t="s">
        <v>109</v>
      </c>
      <c r="T48" s="188"/>
      <c r="U48" s="189"/>
      <c r="V48" s="189"/>
      <c r="W48" s="189"/>
    </row>
    <row r="49" spans="1:23" x14ac:dyDescent="0.2">
      <c r="A49" s="199" t="s">
        <v>1446</v>
      </c>
      <c r="B49" s="186" t="s">
        <v>25</v>
      </c>
      <c r="C49" s="186">
        <v>109</v>
      </c>
      <c r="D49" s="186" t="s">
        <v>1414</v>
      </c>
      <c r="E49" s="186" t="s">
        <v>115</v>
      </c>
      <c r="F49" s="186" t="s">
        <v>116</v>
      </c>
      <c r="G49" s="186">
        <v>92</v>
      </c>
      <c r="H49" s="187">
        <v>0.75</v>
      </c>
      <c r="I49" s="186">
        <f t="shared" si="5"/>
        <v>92.75</v>
      </c>
      <c r="J49" s="187">
        <v>80.47</v>
      </c>
      <c r="K49" s="186"/>
      <c r="L49" s="187">
        <f t="shared" si="6"/>
        <v>80.47</v>
      </c>
      <c r="M49" s="187">
        <v>74.7</v>
      </c>
      <c r="N49" s="186"/>
      <c r="O49" s="187">
        <v>74.7</v>
      </c>
      <c r="P49" s="187">
        <f t="shared" si="0"/>
        <v>81.734999999999999</v>
      </c>
      <c r="Q49" s="186">
        <v>46</v>
      </c>
      <c r="R49" s="186">
        <f>VLOOKUP(F49,[1]Sheet12!A$2:C$110,3,0)</f>
        <v>51</v>
      </c>
      <c r="S49" s="186" t="s">
        <v>28</v>
      </c>
      <c r="T49" s="188"/>
      <c r="U49" s="189"/>
      <c r="V49" s="189"/>
      <c r="W49" s="189"/>
    </row>
    <row r="50" spans="1:23" x14ac:dyDescent="0.2">
      <c r="A50" s="199" t="s">
        <v>1446</v>
      </c>
      <c r="B50" s="186" t="s">
        <v>25</v>
      </c>
      <c r="C50" s="186">
        <v>109</v>
      </c>
      <c r="D50" s="186" t="s">
        <v>1414</v>
      </c>
      <c r="E50" s="186" t="s">
        <v>117</v>
      </c>
      <c r="F50" s="186" t="s">
        <v>118</v>
      </c>
      <c r="G50" s="186">
        <v>92</v>
      </c>
      <c r="H50" s="187">
        <v>4.45</v>
      </c>
      <c r="I50" s="186">
        <f t="shared" si="5"/>
        <v>96.45</v>
      </c>
      <c r="J50" s="187">
        <v>78.44</v>
      </c>
      <c r="K50" s="186"/>
      <c r="L50" s="187">
        <f t="shared" si="6"/>
        <v>78.44</v>
      </c>
      <c r="M50" s="187">
        <v>84.3</v>
      </c>
      <c r="N50" s="186"/>
      <c r="O50" s="187">
        <v>84.3</v>
      </c>
      <c r="P50" s="187">
        <f t="shared" si="0"/>
        <v>81.727499999999992</v>
      </c>
      <c r="Q50" s="186">
        <v>47</v>
      </c>
      <c r="R50" s="186">
        <f>VLOOKUP(F50,[1]Sheet12!A$2:C$110,3,0)</f>
        <v>66</v>
      </c>
      <c r="S50" s="186" t="s">
        <v>28</v>
      </c>
      <c r="T50" s="189"/>
      <c r="U50" s="189"/>
      <c r="V50" s="189"/>
      <c r="W50" s="189"/>
    </row>
    <row r="51" spans="1:23" x14ac:dyDescent="0.2">
      <c r="A51" s="199" t="s">
        <v>1446</v>
      </c>
      <c r="B51" s="186" t="s">
        <v>25</v>
      </c>
      <c r="C51" s="186">
        <v>109</v>
      </c>
      <c r="D51" s="186" t="s">
        <v>1413</v>
      </c>
      <c r="E51" s="186" t="s">
        <v>119</v>
      </c>
      <c r="F51" s="186" t="s">
        <v>120</v>
      </c>
      <c r="G51" s="186">
        <v>92</v>
      </c>
      <c r="H51" s="187">
        <v>3</v>
      </c>
      <c r="I51" s="186">
        <f t="shared" si="5"/>
        <v>95</v>
      </c>
      <c r="J51" s="187">
        <f>VLOOKUP(F51,[2]导出计数_姓名!A$2:E$31,5,0)</f>
        <v>79.38</v>
      </c>
      <c r="K51" s="186"/>
      <c r="L51" s="187">
        <f t="shared" si="6"/>
        <v>79.38</v>
      </c>
      <c r="M51" s="187">
        <f>VLOOKUP(F51,[2]导出计数_姓名!A$2:G$31,7,0)</f>
        <v>77.599999999999994</v>
      </c>
      <c r="N51" s="186"/>
      <c r="O51" s="187">
        <f>M51+N51</f>
        <v>77.599999999999994</v>
      </c>
      <c r="P51" s="187">
        <f t="shared" si="0"/>
        <v>81.545000000000002</v>
      </c>
      <c r="Q51" s="186">
        <v>48</v>
      </c>
      <c r="R51" s="186">
        <f>VLOOKUP(F51,[1]Sheet12!A$2:C$110,3,0)</f>
        <v>59</v>
      </c>
      <c r="S51" s="186" t="s">
        <v>28</v>
      </c>
      <c r="T51" s="189"/>
      <c r="U51" s="189"/>
      <c r="V51" s="189"/>
      <c r="W51" s="189"/>
    </row>
    <row r="52" spans="1:23" x14ac:dyDescent="0.2">
      <c r="A52" s="199" t="s">
        <v>1446</v>
      </c>
      <c r="B52" s="186" t="s">
        <v>25</v>
      </c>
      <c r="C52" s="186">
        <v>109</v>
      </c>
      <c r="D52" s="186" t="s">
        <v>1414</v>
      </c>
      <c r="E52" s="186" t="s">
        <v>121</v>
      </c>
      <c r="F52" s="186" t="s">
        <v>122</v>
      </c>
      <c r="G52" s="186">
        <v>92</v>
      </c>
      <c r="H52" s="187">
        <v>0.75</v>
      </c>
      <c r="I52" s="186">
        <f t="shared" si="5"/>
        <v>92.75</v>
      </c>
      <c r="J52" s="187">
        <v>80.89</v>
      </c>
      <c r="K52" s="186" t="s">
        <v>123</v>
      </c>
      <c r="L52" s="187">
        <f t="shared" si="6"/>
        <v>82.14</v>
      </c>
      <c r="M52" s="187">
        <v>57.6</v>
      </c>
      <c r="N52" s="186"/>
      <c r="O52" s="187">
        <v>57.6</v>
      </c>
      <c r="P52" s="187">
        <f t="shared" si="0"/>
        <v>81.277500000000003</v>
      </c>
      <c r="Q52" s="186">
        <v>49</v>
      </c>
      <c r="R52" s="186">
        <f>VLOOKUP(F52,[1]Sheet12!A$2:C$110,3,0)</f>
        <v>47</v>
      </c>
      <c r="S52" s="186" t="s">
        <v>109</v>
      </c>
      <c r="T52" s="189"/>
      <c r="U52" s="189"/>
      <c r="V52" s="189"/>
      <c r="W52" s="189"/>
    </row>
    <row r="53" spans="1:23" x14ac:dyDescent="0.2">
      <c r="A53" s="199" t="s">
        <v>1446</v>
      </c>
      <c r="B53" s="186" t="s">
        <v>25</v>
      </c>
      <c r="C53" s="186">
        <v>109</v>
      </c>
      <c r="D53" s="186" t="s">
        <v>1412</v>
      </c>
      <c r="E53" s="186">
        <v>2330110269</v>
      </c>
      <c r="F53" s="186" t="s">
        <v>124</v>
      </c>
      <c r="G53" s="186">
        <v>92</v>
      </c>
      <c r="H53" s="187"/>
      <c r="I53" s="186">
        <f>SUM(G53,H53)</f>
        <v>92</v>
      </c>
      <c r="J53" s="187">
        <v>79.283950619999999</v>
      </c>
      <c r="K53" s="186"/>
      <c r="L53" s="187">
        <f>SUM(J53:K53)</f>
        <v>79.283950619999999</v>
      </c>
      <c r="M53" s="187">
        <v>79.5</v>
      </c>
      <c r="N53" s="186"/>
      <c r="O53" s="187">
        <v>79.5</v>
      </c>
      <c r="P53" s="187">
        <f t="shared" si="0"/>
        <v>81.212962965000003</v>
      </c>
      <c r="Q53" s="186">
        <v>50</v>
      </c>
      <c r="R53" s="186">
        <f>VLOOKUP(F53,[1]Sheet12!A$2:C$110,3,0)</f>
        <v>60</v>
      </c>
      <c r="S53" s="186" t="s">
        <v>28</v>
      </c>
      <c r="T53" s="189"/>
      <c r="U53" s="189"/>
      <c r="V53" s="189"/>
      <c r="W53" s="189"/>
    </row>
    <row r="54" spans="1:23" x14ac:dyDescent="0.2">
      <c r="A54" s="199" t="s">
        <v>1446</v>
      </c>
      <c r="B54" s="186" t="s">
        <v>25</v>
      </c>
      <c r="C54" s="186">
        <v>109</v>
      </c>
      <c r="D54" s="186" t="s">
        <v>1411</v>
      </c>
      <c r="E54" s="186" t="s">
        <v>125</v>
      </c>
      <c r="F54" s="186" t="s">
        <v>126</v>
      </c>
      <c r="G54" s="186">
        <v>92</v>
      </c>
      <c r="H54" s="187">
        <v>1.75</v>
      </c>
      <c r="I54" s="186">
        <f>G54+H54</f>
        <v>93.75</v>
      </c>
      <c r="J54" s="187">
        <v>78.75</v>
      </c>
      <c r="K54" s="186"/>
      <c r="L54" s="187">
        <f>J54+K54</f>
        <v>78.75</v>
      </c>
      <c r="M54" s="187">
        <v>80.400000000000006</v>
      </c>
      <c r="N54" s="186"/>
      <c r="O54" s="187">
        <f>M54+N54</f>
        <v>80.400000000000006</v>
      </c>
      <c r="P54" s="187">
        <f t="shared" si="0"/>
        <v>81.165000000000006</v>
      </c>
      <c r="Q54" s="186">
        <v>51</v>
      </c>
      <c r="R54" s="186">
        <f>VLOOKUP(F54,[1]Sheet12!A$2:C$110,3,0)</f>
        <v>62</v>
      </c>
      <c r="S54" s="186" t="s">
        <v>28</v>
      </c>
      <c r="T54" s="189"/>
      <c r="U54" s="189"/>
      <c r="V54" s="189"/>
      <c r="W54" s="189"/>
    </row>
    <row r="55" spans="1:23" x14ac:dyDescent="0.2">
      <c r="A55" s="199" t="s">
        <v>1446</v>
      </c>
      <c r="B55" s="186" t="s">
        <v>25</v>
      </c>
      <c r="C55" s="186">
        <v>109</v>
      </c>
      <c r="D55" s="186" t="s">
        <v>1414</v>
      </c>
      <c r="E55" s="186" t="s">
        <v>127</v>
      </c>
      <c r="F55" s="186" t="s">
        <v>128</v>
      </c>
      <c r="G55" s="186">
        <v>92</v>
      </c>
      <c r="H55" s="187">
        <v>0.75</v>
      </c>
      <c r="I55" s="186">
        <f>G55+H55</f>
        <v>92.75</v>
      </c>
      <c r="J55" s="187">
        <v>81.87</v>
      </c>
      <c r="K55" s="186"/>
      <c r="L55" s="187">
        <f>J55+K55</f>
        <v>81.87</v>
      </c>
      <c r="M55" s="187">
        <v>58.15</v>
      </c>
      <c r="N55" s="186"/>
      <c r="O55" s="187">
        <v>58.15</v>
      </c>
      <c r="P55" s="187">
        <f t="shared" si="0"/>
        <v>81.13</v>
      </c>
      <c r="Q55" s="186">
        <v>52</v>
      </c>
      <c r="R55" s="186">
        <f>VLOOKUP(F55,[1]Sheet12!A$2:C$110,3,0)</f>
        <v>40</v>
      </c>
      <c r="S55" s="186" t="s">
        <v>109</v>
      </c>
      <c r="T55" s="189"/>
      <c r="U55" s="189"/>
      <c r="V55" s="189"/>
      <c r="W55" s="189"/>
    </row>
    <row r="56" spans="1:23" x14ac:dyDescent="0.2">
      <c r="A56" s="199" t="s">
        <v>1446</v>
      </c>
      <c r="B56" s="186" t="s">
        <v>25</v>
      </c>
      <c r="C56" s="186">
        <v>109</v>
      </c>
      <c r="D56" s="186" t="s">
        <v>1411</v>
      </c>
      <c r="E56" s="186" t="s">
        <v>129</v>
      </c>
      <c r="F56" s="186" t="s">
        <v>130</v>
      </c>
      <c r="G56" s="186">
        <v>92</v>
      </c>
      <c r="H56" s="187">
        <v>0.75</v>
      </c>
      <c r="I56" s="186">
        <f>G56+H56</f>
        <v>92.75</v>
      </c>
      <c r="J56" s="187">
        <v>79.94</v>
      </c>
      <c r="K56" s="186"/>
      <c r="L56" s="187">
        <f>J56+K56</f>
        <v>79.94</v>
      </c>
      <c r="M56" s="187">
        <v>69.5</v>
      </c>
      <c r="N56" s="186"/>
      <c r="O56" s="187">
        <f>M56+N56</f>
        <v>69.5</v>
      </c>
      <c r="P56" s="187">
        <f t="shared" si="0"/>
        <v>80.817499999999995</v>
      </c>
      <c r="Q56" s="186">
        <v>53</v>
      </c>
      <c r="R56" s="186">
        <f>VLOOKUP(F56,[1]Sheet12!A$2:C$110,3,0)</f>
        <v>54</v>
      </c>
      <c r="S56" s="186" t="s">
        <v>28</v>
      </c>
      <c r="T56" s="189"/>
      <c r="U56" s="189"/>
      <c r="V56" s="189"/>
      <c r="W56" s="189"/>
    </row>
    <row r="57" spans="1:23" x14ac:dyDescent="0.2">
      <c r="A57" s="199" t="s">
        <v>1446</v>
      </c>
      <c r="B57" s="186" t="s">
        <v>25</v>
      </c>
      <c r="C57" s="186">
        <v>109</v>
      </c>
      <c r="D57" s="186" t="s">
        <v>1412</v>
      </c>
      <c r="E57" s="186">
        <v>2330110288</v>
      </c>
      <c r="F57" s="186" t="s">
        <v>131</v>
      </c>
      <c r="G57" s="186">
        <v>92</v>
      </c>
      <c r="H57" s="187">
        <v>0.75</v>
      </c>
      <c r="I57" s="186">
        <f>SUM(G57,H57)</f>
        <v>92.75</v>
      </c>
      <c r="J57" s="187">
        <v>80.703703700000005</v>
      </c>
      <c r="K57" s="186"/>
      <c r="L57" s="187">
        <f>SUM(J57:K57)</f>
        <v>80.703703700000005</v>
      </c>
      <c r="M57" s="187">
        <v>63.6</v>
      </c>
      <c r="N57" s="186"/>
      <c r="O57" s="187">
        <v>63.6</v>
      </c>
      <c r="P57" s="187">
        <f t="shared" si="0"/>
        <v>80.800277774999998</v>
      </c>
      <c r="Q57" s="186">
        <v>54</v>
      </c>
      <c r="R57" s="186">
        <f>VLOOKUP(F57,[1]Sheet12!A$2:C$110,3,0)</f>
        <v>48</v>
      </c>
      <c r="S57" s="186" t="s">
        <v>28</v>
      </c>
      <c r="T57" s="189"/>
      <c r="U57" s="189"/>
      <c r="V57" s="189"/>
      <c r="W57" s="189"/>
    </row>
    <row r="58" spans="1:23" x14ac:dyDescent="0.2">
      <c r="A58" s="199" t="s">
        <v>1446</v>
      </c>
      <c r="B58" s="186" t="s">
        <v>25</v>
      </c>
      <c r="C58" s="186">
        <v>109</v>
      </c>
      <c r="D58" s="186" t="s">
        <v>1413</v>
      </c>
      <c r="E58" s="186" t="s">
        <v>132</v>
      </c>
      <c r="F58" s="186" t="s">
        <v>133</v>
      </c>
      <c r="G58" s="186">
        <v>92</v>
      </c>
      <c r="H58" s="187">
        <v>0.75</v>
      </c>
      <c r="I58" s="186">
        <f>G58+H58</f>
        <v>92.75</v>
      </c>
      <c r="J58" s="187">
        <f>VLOOKUP(F58,[2]导出计数_姓名!A$2:E$31,5,0)</f>
        <v>80.510000000000005</v>
      </c>
      <c r="K58" s="186"/>
      <c r="L58" s="187">
        <f>J58+K58</f>
        <v>80.510000000000005</v>
      </c>
      <c r="M58" s="187">
        <f>VLOOKUP(F58,[2]导出计数_姓名!A$2:G$31,7,0)</f>
        <v>64.8</v>
      </c>
      <c r="N58" s="186"/>
      <c r="O58" s="187">
        <f>M58+N58</f>
        <v>64.8</v>
      </c>
      <c r="P58" s="187">
        <f t="shared" si="0"/>
        <v>80.775000000000006</v>
      </c>
      <c r="Q58" s="186">
        <v>55</v>
      </c>
      <c r="R58" s="186">
        <f>VLOOKUP(F58,[1]Sheet12!A$2:C$110,3,0)</f>
        <v>50</v>
      </c>
      <c r="S58" s="186" t="s">
        <v>28</v>
      </c>
      <c r="T58" s="189"/>
      <c r="U58" s="189"/>
      <c r="V58" s="189"/>
      <c r="W58" s="189"/>
    </row>
    <row r="59" spans="1:23" x14ac:dyDescent="0.2">
      <c r="A59" s="199" t="s">
        <v>1446</v>
      </c>
      <c r="B59" s="186" t="s">
        <v>25</v>
      </c>
      <c r="C59" s="186">
        <v>109</v>
      </c>
      <c r="D59" s="186" t="s">
        <v>1412</v>
      </c>
      <c r="E59" s="186">
        <v>2330110287</v>
      </c>
      <c r="F59" s="186" t="s">
        <v>134</v>
      </c>
      <c r="G59" s="186">
        <v>92</v>
      </c>
      <c r="H59" s="187">
        <v>0.75</v>
      </c>
      <c r="I59" s="186">
        <f>SUM(G59,H59)</f>
        <v>92.75</v>
      </c>
      <c r="J59" s="187">
        <v>79.913580249999995</v>
      </c>
      <c r="K59" s="186"/>
      <c r="L59" s="187">
        <f>SUM(J59:K59)</f>
        <v>79.913580249999995</v>
      </c>
      <c r="M59" s="187">
        <v>69.2</v>
      </c>
      <c r="N59" s="186"/>
      <c r="O59" s="187">
        <v>69.2</v>
      </c>
      <c r="P59" s="187">
        <f t="shared" si="0"/>
        <v>80.767685187499993</v>
      </c>
      <c r="Q59" s="186">
        <v>56</v>
      </c>
      <c r="R59" s="186">
        <f>VLOOKUP(F59,[1]Sheet12!A$2:C$110,3,0)</f>
        <v>55</v>
      </c>
      <c r="S59" s="186" t="s">
        <v>28</v>
      </c>
      <c r="T59" s="189"/>
      <c r="U59" s="189"/>
      <c r="V59" s="189"/>
      <c r="W59" s="189"/>
    </row>
    <row r="60" spans="1:23" x14ac:dyDescent="0.2">
      <c r="A60" s="199" t="s">
        <v>1446</v>
      </c>
      <c r="B60" s="186" t="s">
        <v>25</v>
      </c>
      <c r="C60" s="186">
        <v>109</v>
      </c>
      <c r="D60" s="186" t="s">
        <v>1411</v>
      </c>
      <c r="E60" s="186" t="s">
        <v>135</v>
      </c>
      <c r="F60" s="186" t="s">
        <v>136</v>
      </c>
      <c r="G60" s="186">
        <v>92</v>
      </c>
      <c r="H60" s="187">
        <v>0.75</v>
      </c>
      <c r="I60" s="186">
        <f>G60+H60</f>
        <v>92.75</v>
      </c>
      <c r="J60" s="187">
        <v>81.12</v>
      </c>
      <c r="K60" s="186"/>
      <c r="L60" s="187">
        <f>J60+K60</f>
        <v>81.12</v>
      </c>
      <c r="M60" s="187">
        <v>60</v>
      </c>
      <c r="N60" s="186"/>
      <c r="O60" s="187">
        <f>M60+N60</f>
        <v>60</v>
      </c>
      <c r="P60" s="187">
        <f t="shared" si="0"/>
        <v>80.752499999999998</v>
      </c>
      <c r="Q60" s="186">
        <v>57</v>
      </c>
      <c r="R60" s="186">
        <f>VLOOKUP(F60,[1]Sheet12!A$2:C$110,3,0)</f>
        <v>46</v>
      </c>
      <c r="S60" s="186" t="s">
        <v>28</v>
      </c>
      <c r="T60" s="189"/>
      <c r="U60" s="189"/>
      <c r="V60" s="189"/>
      <c r="W60" s="189"/>
    </row>
    <row r="61" spans="1:23" x14ac:dyDescent="0.2">
      <c r="A61" s="199" t="s">
        <v>1446</v>
      </c>
      <c r="B61" s="186" t="s">
        <v>25</v>
      </c>
      <c r="C61" s="186">
        <v>109</v>
      </c>
      <c r="D61" s="186" t="s">
        <v>1413</v>
      </c>
      <c r="E61" s="186" t="s">
        <v>137</v>
      </c>
      <c r="F61" s="186" t="s">
        <v>138</v>
      </c>
      <c r="G61" s="186">
        <v>92</v>
      </c>
      <c r="H61" s="187">
        <v>0.75</v>
      </c>
      <c r="I61" s="186">
        <f>G61+H61</f>
        <v>92.75</v>
      </c>
      <c r="J61" s="187">
        <f>VLOOKUP(F61,[2]导出计数_姓名!A$2:E$31,5,0)</f>
        <v>78.63</v>
      </c>
      <c r="K61" s="186"/>
      <c r="L61" s="187">
        <f>J61+K61</f>
        <v>78.63</v>
      </c>
      <c r="M61" s="187">
        <f>VLOOKUP(F61,[2]导出计数_姓名!A$2:G$31,7,0)</f>
        <v>76.400000000000006</v>
      </c>
      <c r="N61" s="186"/>
      <c r="O61" s="187">
        <f>M61+N61</f>
        <v>76.400000000000006</v>
      </c>
      <c r="P61" s="187">
        <f t="shared" si="0"/>
        <v>80.524999999999991</v>
      </c>
      <c r="Q61" s="186">
        <v>58</v>
      </c>
      <c r="R61" s="186">
        <f>VLOOKUP(F61,[1]Sheet12!A$2:C$110,3,0)</f>
        <v>64</v>
      </c>
      <c r="S61" s="186" t="s">
        <v>109</v>
      </c>
      <c r="T61" s="189"/>
      <c r="U61" s="189"/>
      <c r="V61" s="189"/>
      <c r="W61" s="189"/>
    </row>
    <row r="62" spans="1:23" x14ac:dyDescent="0.2">
      <c r="A62" s="199" t="s">
        <v>1446</v>
      </c>
      <c r="B62" s="186" t="s">
        <v>25</v>
      </c>
      <c r="C62" s="186">
        <v>109</v>
      </c>
      <c r="D62" s="186" t="s">
        <v>1412</v>
      </c>
      <c r="E62" s="186">
        <v>2208110089</v>
      </c>
      <c r="F62" s="186" t="s">
        <v>139</v>
      </c>
      <c r="G62" s="186">
        <v>92</v>
      </c>
      <c r="H62" s="187"/>
      <c r="I62" s="186">
        <f>SUM(G62,H62)</f>
        <v>92</v>
      </c>
      <c r="J62" s="187">
        <v>80.58024691</v>
      </c>
      <c r="K62" s="186"/>
      <c r="L62" s="187">
        <f>SUM(J62:K62)</f>
        <v>80.58024691</v>
      </c>
      <c r="M62" s="187">
        <v>61.3</v>
      </c>
      <c r="N62" s="186"/>
      <c r="O62" s="187">
        <v>61.3</v>
      </c>
      <c r="P62" s="187">
        <f t="shared" si="0"/>
        <v>80.365185182499999</v>
      </c>
      <c r="Q62" s="186">
        <v>59</v>
      </c>
      <c r="R62" s="186">
        <f>VLOOKUP(F62,[1]Sheet12!A$2:C$110,3,0)</f>
        <v>49</v>
      </c>
      <c r="S62" s="186" t="s">
        <v>28</v>
      </c>
      <c r="T62" s="189"/>
      <c r="U62" s="189"/>
      <c r="V62" s="189"/>
      <c r="W62" s="189"/>
    </row>
    <row r="63" spans="1:23" x14ac:dyDescent="0.2">
      <c r="A63" s="199" t="s">
        <v>1446</v>
      </c>
      <c r="B63" s="186" t="s">
        <v>25</v>
      </c>
      <c r="C63" s="186">
        <v>109</v>
      </c>
      <c r="D63" s="186" t="s">
        <v>1411</v>
      </c>
      <c r="E63" s="186" t="s">
        <v>140</v>
      </c>
      <c r="F63" s="186" t="s">
        <v>141</v>
      </c>
      <c r="G63" s="186">
        <v>92</v>
      </c>
      <c r="H63" s="187">
        <v>0.75</v>
      </c>
      <c r="I63" s="186">
        <f>G63+H63</f>
        <v>92.75</v>
      </c>
      <c r="J63" s="187">
        <v>79.58</v>
      </c>
      <c r="K63" s="186"/>
      <c r="L63" s="187">
        <f>J63+K63</f>
        <v>79.58</v>
      </c>
      <c r="M63" s="187">
        <v>66.8</v>
      </c>
      <c r="N63" s="186"/>
      <c r="O63" s="187">
        <f>M63+N63</f>
        <v>66.8</v>
      </c>
      <c r="P63" s="187">
        <f t="shared" si="0"/>
        <v>80.277500000000003</v>
      </c>
      <c r="Q63" s="186">
        <v>60</v>
      </c>
      <c r="R63" s="186">
        <f>VLOOKUP(F63,[1]Sheet12!A$2:C$110,3,0)</f>
        <v>58</v>
      </c>
      <c r="S63" s="186" t="s">
        <v>28</v>
      </c>
      <c r="T63" s="189"/>
      <c r="U63" s="189"/>
      <c r="V63" s="189"/>
      <c r="W63" s="189"/>
    </row>
    <row r="64" spans="1:23" x14ac:dyDescent="0.2">
      <c r="A64" s="199" t="s">
        <v>1446</v>
      </c>
      <c r="B64" s="186" t="s">
        <v>25</v>
      </c>
      <c r="C64" s="186">
        <v>109</v>
      </c>
      <c r="D64" s="186" t="s">
        <v>1411</v>
      </c>
      <c r="E64" s="186" t="s">
        <v>142</v>
      </c>
      <c r="F64" s="186" t="s">
        <v>143</v>
      </c>
      <c r="G64" s="186">
        <v>92</v>
      </c>
      <c r="H64" s="187">
        <v>0.75</v>
      </c>
      <c r="I64" s="186">
        <f>G64+H64</f>
        <v>92.75</v>
      </c>
      <c r="J64" s="187">
        <v>77.849999999999994</v>
      </c>
      <c r="K64" s="186"/>
      <c r="L64" s="187">
        <f>J64+K64</f>
        <v>77.849999999999994</v>
      </c>
      <c r="M64" s="187">
        <v>79.5</v>
      </c>
      <c r="N64" s="186"/>
      <c r="O64" s="187">
        <f>M64+N64</f>
        <v>79.5</v>
      </c>
      <c r="P64" s="187">
        <f t="shared" si="0"/>
        <v>80.25</v>
      </c>
      <c r="Q64" s="186">
        <v>61</v>
      </c>
      <c r="R64" s="186">
        <f>VLOOKUP(F64,[1]Sheet12!A$2:C$110,3,0)</f>
        <v>71</v>
      </c>
      <c r="S64" s="186" t="s">
        <v>28</v>
      </c>
      <c r="T64" s="189"/>
      <c r="U64" s="189"/>
      <c r="V64" s="189"/>
      <c r="W64" s="189"/>
    </row>
    <row r="65" spans="1:23" x14ac:dyDescent="0.2">
      <c r="A65" s="199" t="s">
        <v>1446</v>
      </c>
      <c r="B65" s="186" t="s">
        <v>25</v>
      </c>
      <c r="C65" s="186">
        <v>109</v>
      </c>
      <c r="D65" s="186" t="s">
        <v>1412</v>
      </c>
      <c r="E65" s="186">
        <v>2330110271</v>
      </c>
      <c r="F65" s="186" t="s">
        <v>144</v>
      </c>
      <c r="G65" s="186">
        <v>92</v>
      </c>
      <c r="H65" s="187">
        <v>0.75</v>
      </c>
      <c r="I65" s="186">
        <f>SUM(G65,H65)</f>
        <v>92.75</v>
      </c>
      <c r="J65" s="187">
        <v>79.90123457</v>
      </c>
      <c r="K65" s="186"/>
      <c r="L65" s="187">
        <f>SUM(J65:K65)</f>
        <v>79.90123457</v>
      </c>
      <c r="M65" s="187">
        <v>63.6</v>
      </c>
      <c r="N65" s="186"/>
      <c r="O65" s="187">
        <v>63.6</v>
      </c>
      <c r="P65" s="187">
        <f t="shared" si="0"/>
        <v>80.198425927499997</v>
      </c>
      <c r="Q65" s="186">
        <v>62</v>
      </c>
      <c r="R65" s="186">
        <f>VLOOKUP(F65,[1]Sheet12!A$2:C$110,3,0)</f>
        <v>56</v>
      </c>
      <c r="S65" s="186" t="s">
        <v>28</v>
      </c>
      <c r="T65" s="189"/>
      <c r="U65" s="189"/>
      <c r="V65" s="189"/>
      <c r="W65" s="189"/>
    </row>
    <row r="66" spans="1:23" x14ac:dyDescent="0.2">
      <c r="A66" s="199" t="s">
        <v>1446</v>
      </c>
      <c r="B66" s="186" t="s">
        <v>25</v>
      </c>
      <c r="C66" s="186">
        <v>109</v>
      </c>
      <c r="D66" s="186" t="s">
        <v>1414</v>
      </c>
      <c r="E66" s="186" t="s">
        <v>145</v>
      </c>
      <c r="F66" s="186" t="s">
        <v>146</v>
      </c>
      <c r="G66" s="186">
        <v>92</v>
      </c>
      <c r="H66" s="187">
        <v>0.75</v>
      </c>
      <c r="I66" s="186">
        <f t="shared" ref="I66:I71" si="7">G66+H66</f>
        <v>92.75</v>
      </c>
      <c r="J66" s="187">
        <v>79.239999999999995</v>
      </c>
      <c r="K66" s="186"/>
      <c r="L66" s="187">
        <f t="shared" ref="L66:L71" si="8">J66+K66</f>
        <v>79.239999999999995</v>
      </c>
      <c r="M66" s="187">
        <v>68</v>
      </c>
      <c r="N66" s="186"/>
      <c r="O66" s="187">
        <v>68</v>
      </c>
      <c r="P66" s="187">
        <f t="shared" si="0"/>
        <v>80.142499999999984</v>
      </c>
      <c r="Q66" s="186">
        <v>63</v>
      </c>
      <c r="R66" s="186">
        <f>VLOOKUP(F66,[1]Sheet12!A$2:C$110,3,0)</f>
        <v>61</v>
      </c>
      <c r="S66" s="186" t="s">
        <v>28</v>
      </c>
      <c r="T66" s="189"/>
      <c r="U66" s="189"/>
      <c r="V66" s="189"/>
      <c r="W66" s="189"/>
    </row>
    <row r="67" spans="1:23" x14ac:dyDescent="0.2">
      <c r="A67" s="199" t="s">
        <v>1446</v>
      </c>
      <c r="B67" s="186" t="s">
        <v>25</v>
      </c>
      <c r="C67" s="186">
        <v>109</v>
      </c>
      <c r="D67" s="186" t="s">
        <v>1411</v>
      </c>
      <c r="E67" s="186" t="s">
        <v>147</v>
      </c>
      <c r="F67" s="186" t="s">
        <v>148</v>
      </c>
      <c r="G67" s="186">
        <v>92</v>
      </c>
      <c r="H67" s="187">
        <v>1.25</v>
      </c>
      <c r="I67" s="186">
        <f t="shared" si="7"/>
        <v>93.25</v>
      </c>
      <c r="J67" s="187">
        <v>81.58</v>
      </c>
      <c r="K67" s="186"/>
      <c r="L67" s="187">
        <f t="shared" si="8"/>
        <v>81.58</v>
      </c>
      <c r="M67" s="187">
        <v>47.7</v>
      </c>
      <c r="N67" s="186"/>
      <c r="O67" s="187">
        <f>M67+N67</f>
        <v>47.7</v>
      </c>
      <c r="P67" s="187">
        <f t="shared" si="0"/>
        <v>79.942499999999995</v>
      </c>
      <c r="Q67" s="186">
        <v>64</v>
      </c>
      <c r="R67" s="186">
        <f>VLOOKUP(F67,[1]Sheet12!A$2:C$110,3,0)</f>
        <v>43</v>
      </c>
      <c r="S67" s="186" t="s">
        <v>109</v>
      </c>
      <c r="T67" s="189"/>
      <c r="U67" s="189"/>
      <c r="V67" s="189"/>
      <c r="W67" s="189"/>
    </row>
    <row r="68" spans="1:23" x14ac:dyDescent="0.2">
      <c r="A68" s="199" t="s">
        <v>1446</v>
      </c>
      <c r="B68" s="186" t="s">
        <v>25</v>
      </c>
      <c r="C68" s="186">
        <v>109</v>
      </c>
      <c r="D68" s="186" t="s">
        <v>1413</v>
      </c>
      <c r="E68" s="186" t="s">
        <v>149</v>
      </c>
      <c r="F68" s="186" t="s">
        <v>150</v>
      </c>
      <c r="G68" s="186">
        <v>92</v>
      </c>
      <c r="H68" s="187">
        <v>0.75</v>
      </c>
      <c r="I68" s="186">
        <f t="shared" si="7"/>
        <v>92.75</v>
      </c>
      <c r="J68" s="187">
        <f>VLOOKUP(F68,[2]导出计数_姓名!A$2:E$31,5,0)</f>
        <v>79.7</v>
      </c>
      <c r="K68" s="186"/>
      <c r="L68" s="187">
        <f t="shared" si="8"/>
        <v>79.7</v>
      </c>
      <c r="M68" s="187">
        <f>VLOOKUP(F68,[2]导出计数_姓名!A$2:G$31,7,0)</f>
        <v>60.4</v>
      </c>
      <c r="N68" s="186"/>
      <c r="O68" s="187">
        <f>M68+N68</f>
        <v>60.4</v>
      </c>
      <c r="P68" s="187">
        <f t="shared" ref="P68:P112" si="9">I68*0.15+L68*0.75+O68*0.1</f>
        <v>79.727500000000006</v>
      </c>
      <c r="Q68" s="186">
        <v>65</v>
      </c>
      <c r="R68" s="186">
        <f>VLOOKUP(F68,[1]Sheet12!A$2:C$110,3,0)</f>
        <v>57</v>
      </c>
      <c r="S68" s="186" t="s">
        <v>28</v>
      </c>
      <c r="T68" s="189"/>
      <c r="U68" s="189"/>
      <c r="V68" s="189"/>
      <c r="W68" s="189"/>
    </row>
    <row r="69" spans="1:23" x14ac:dyDescent="0.2">
      <c r="A69" s="199" t="s">
        <v>1446</v>
      </c>
      <c r="B69" s="186" t="s">
        <v>25</v>
      </c>
      <c r="C69" s="186">
        <v>109</v>
      </c>
      <c r="D69" s="186" t="s">
        <v>1414</v>
      </c>
      <c r="E69" s="186" t="s">
        <v>151</v>
      </c>
      <c r="F69" s="186" t="s">
        <v>152</v>
      </c>
      <c r="G69" s="186">
        <v>92</v>
      </c>
      <c r="H69" s="187">
        <v>0.75</v>
      </c>
      <c r="I69" s="186">
        <f t="shared" si="7"/>
        <v>92.75</v>
      </c>
      <c r="J69" s="187">
        <v>78.31</v>
      </c>
      <c r="K69" s="186"/>
      <c r="L69" s="187">
        <f t="shared" si="8"/>
        <v>78.31</v>
      </c>
      <c r="M69" s="187">
        <v>69.3</v>
      </c>
      <c r="N69" s="186"/>
      <c r="O69" s="187">
        <v>69.3</v>
      </c>
      <c r="P69" s="187">
        <f t="shared" si="9"/>
        <v>79.574999999999989</v>
      </c>
      <c r="Q69" s="186">
        <v>66</v>
      </c>
      <c r="R69" s="186">
        <f>VLOOKUP(F69,[1]Sheet12!A$2:C$110,3,0)</f>
        <v>68</v>
      </c>
      <c r="S69" s="186" t="s">
        <v>28</v>
      </c>
      <c r="T69" s="189"/>
      <c r="U69" s="189"/>
      <c r="V69" s="189"/>
      <c r="W69" s="189"/>
    </row>
    <row r="70" spans="1:23" x14ac:dyDescent="0.2">
      <c r="A70" s="199" t="s">
        <v>1446</v>
      </c>
      <c r="B70" s="186" t="s">
        <v>25</v>
      </c>
      <c r="C70" s="186">
        <v>109</v>
      </c>
      <c r="D70" s="186" t="s">
        <v>1411</v>
      </c>
      <c r="E70" s="186" t="s">
        <v>153</v>
      </c>
      <c r="F70" s="186" t="s">
        <v>154</v>
      </c>
      <c r="G70" s="186">
        <v>92</v>
      </c>
      <c r="H70" s="187">
        <v>1.5</v>
      </c>
      <c r="I70" s="186">
        <f t="shared" si="7"/>
        <v>93.5</v>
      </c>
      <c r="J70" s="187">
        <v>77.81</v>
      </c>
      <c r="K70" s="186"/>
      <c r="L70" s="187">
        <f t="shared" si="8"/>
        <v>77.81</v>
      </c>
      <c r="M70" s="187">
        <v>67.800000000000011</v>
      </c>
      <c r="N70" s="186"/>
      <c r="O70" s="187">
        <f>M70+N70</f>
        <v>67.800000000000011</v>
      </c>
      <c r="P70" s="187">
        <f t="shared" si="9"/>
        <v>79.162500000000009</v>
      </c>
      <c r="Q70" s="186">
        <v>67</v>
      </c>
      <c r="R70" s="186">
        <f>VLOOKUP(F70,[1]Sheet12!A$2:C$110,3,0)</f>
        <v>72</v>
      </c>
      <c r="S70" s="186" t="s">
        <v>28</v>
      </c>
      <c r="T70" s="189"/>
      <c r="U70" s="189"/>
      <c r="V70" s="189"/>
      <c r="W70" s="189"/>
    </row>
    <row r="71" spans="1:23" x14ac:dyDescent="0.2">
      <c r="A71" s="199" t="s">
        <v>1446</v>
      </c>
      <c r="B71" s="186" t="s">
        <v>25</v>
      </c>
      <c r="C71" s="186">
        <v>109</v>
      </c>
      <c r="D71" s="186" t="s">
        <v>1413</v>
      </c>
      <c r="E71" s="186" t="s">
        <v>155</v>
      </c>
      <c r="F71" s="186" t="s">
        <v>156</v>
      </c>
      <c r="G71" s="186">
        <v>92</v>
      </c>
      <c r="H71" s="187">
        <v>0.75</v>
      </c>
      <c r="I71" s="186">
        <f t="shared" si="7"/>
        <v>92.75</v>
      </c>
      <c r="J71" s="187">
        <f>VLOOKUP(F71,[2]导出计数_姓名!A$2:E$31,5,0)</f>
        <v>75.150000000000006</v>
      </c>
      <c r="K71" s="186"/>
      <c r="L71" s="187">
        <f t="shared" si="8"/>
        <v>75.150000000000006</v>
      </c>
      <c r="M71" s="187">
        <f>VLOOKUP(F71,[2]导出计数_姓名!A$2:G$31,7,0)</f>
        <v>86.6</v>
      </c>
      <c r="N71" s="186"/>
      <c r="O71" s="187">
        <f>M71+N71</f>
        <v>86.6</v>
      </c>
      <c r="P71" s="187">
        <f t="shared" si="9"/>
        <v>78.935000000000002</v>
      </c>
      <c r="Q71" s="186">
        <v>68</v>
      </c>
      <c r="R71" s="186">
        <f>VLOOKUP(F71,[1]Sheet12!A$2:C$110,3,0)</f>
        <v>81</v>
      </c>
      <c r="S71" s="186" t="s">
        <v>109</v>
      </c>
      <c r="T71" s="189"/>
      <c r="U71" s="189"/>
      <c r="V71" s="189"/>
      <c r="W71" s="189"/>
    </row>
    <row r="72" spans="1:23" x14ac:dyDescent="0.2">
      <c r="A72" s="199" t="s">
        <v>1446</v>
      </c>
      <c r="B72" s="186" t="s">
        <v>25</v>
      </c>
      <c r="C72" s="186">
        <v>109</v>
      </c>
      <c r="D72" s="186" t="s">
        <v>1412</v>
      </c>
      <c r="E72" s="186">
        <v>2330110272</v>
      </c>
      <c r="F72" s="186" t="s">
        <v>157</v>
      </c>
      <c r="G72" s="186">
        <v>92</v>
      </c>
      <c r="H72" s="187">
        <v>0.75</v>
      </c>
      <c r="I72" s="186">
        <f>SUM(G72,H72)</f>
        <v>92.75</v>
      </c>
      <c r="J72" s="187">
        <v>78.679012349999994</v>
      </c>
      <c r="K72" s="186"/>
      <c r="L72" s="187">
        <f>SUM(J72:K72)</f>
        <v>78.679012349999994</v>
      </c>
      <c r="M72" s="187">
        <v>59.6</v>
      </c>
      <c r="N72" s="186"/>
      <c r="O72" s="187">
        <v>59.6</v>
      </c>
      <c r="P72" s="187">
        <f t="shared" si="9"/>
        <v>78.881759262499997</v>
      </c>
      <c r="Q72" s="186">
        <v>69</v>
      </c>
      <c r="R72" s="186">
        <f>VLOOKUP(F72,[1]Sheet12!A$2:C$110,3,0)</f>
        <v>63</v>
      </c>
      <c r="S72" s="186" t="s">
        <v>109</v>
      </c>
      <c r="T72" s="189"/>
      <c r="U72" s="189"/>
      <c r="V72" s="189"/>
      <c r="W72" s="189"/>
    </row>
    <row r="73" spans="1:23" x14ac:dyDescent="0.2">
      <c r="A73" s="199" t="s">
        <v>1446</v>
      </c>
      <c r="B73" s="186" t="s">
        <v>25</v>
      </c>
      <c r="C73" s="186">
        <v>109</v>
      </c>
      <c r="D73" s="186" t="s">
        <v>1413</v>
      </c>
      <c r="E73" s="186" t="s">
        <v>158</v>
      </c>
      <c r="F73" s="186" t="s">
        <v>159</v>
      </c>
      <c r="G73" s="186">
        <v>92</v>
      </c>
      <c r="H73" s="187">
        <v>0.75</v>
      </c>
      <c r="I73" s="186">
        <f>G73+H73</f>
        <v>92.75</v>
      </c>
      <c r="J73" s="187">
        <f>VLOOKUP(F73,[2]导出计数_姓名!A$2:E$31,5,0)</f>
        <v>78.53</v>
      </c>
      <c r="K73" s="186"/>
      <c r="L73" s="187">
        <f>J73+K73</f>
        <v>78.53</v>
      </c>
      <c r="M73" s="187">
        <f>VLOOKUP(F73,[2]导出计数_姓名!A$2:G$31,7,0)</f>
        <v>60</v>
      </c>
      <c r="N73" s="186"/>
      <c r="O73" s="187">
        <f>M73+N73</f>
        <v>60</v>
      </c>
      <c r="P73" s="187">
        <f t="shared" si="9"/>
        <v>78.81</v>
      </c>
      <c r="Q73" s="186">
        <v>70</v>
      </c>
      <c r="R73" s="186">
        <f>VLOOKUP(F73,[1]Sheet12!A$2:C$110,3,0)</f>
        <v>65</v>
      </c>
      <c r="S73" s="186" t="s">
        <v>28</v>
      </c>
      <c r="T73" s="189"/>
      <c r="U73" s="189"/>
      <c r="V73" s="189"/>
      <c r="W73" s="189"/>
    </row>
    <row r="74" spans="1:23" x14ac:dyDescent="0.2">
      <c r="A74" s="199" t="s">
        <v>1446</v>
      </c>
      <c r="B74" s="186" t="s">
        <v>25</v>
      </c>
      <c r="C74" s="186">
        <v>109</v>
      </c>
      <c r="D74" s="186" t="s">
        <v>1414</v>
      </c>
      <c r="E74" s="186" t="s">
        <v>160</v>
      </c>
      <c r="F74" s="186" t="s">
        <v>161</v>
      </c>
      <c r="G74" s="186">
        <v>92</v>
      </c>
      <c r="H74" s="187">
        <v>0.75</v>
      </c>
      <c r="I74" s="186">
        <f>G74+H74</f>
        <v>92.75</v>
      </c>
      <c r="J74" s="187">
        <v>78.11</v>
      </c>
      <c r="K74" s="186"/>
      <c r="L74" s="187">
        <f>J74+K74</f>
        <v>78.11</v>
      </c>
      <c r="M74" s="187">
        <v>59</v>
      </c>
      <c r="N74" s="186"/>
      <c r="O74" s="187">
        <v>59</v>
      </c>
      <c r="P74" s="187">
        <f t="shared" si="9"/>
        <v>78.394999999999996</v>
      </c>
      <c r="Q74" s="186">
        <v>71</v>
      </c>
      <c r="R74" s="186">
        <f>VLOOKUP(F74,[1]Sheet12!A$2:C$110,3,0)</f>
        <v>69</v>
      </c>
      <c r="S74" s="186" t="s">
        <v>109</v>
      </c>
      <c r="T74" s="189"/>
      <c r="U74" s="189"/>
      <c r="V74" s="189"/>
      <c r="W74" s="189"/>
    </row>
    <row r="75" spans="1:23" x14ac:dyDescent="0.2">
      <c r="A75" s="199" t="s">
        <v>1446</v>
      </c>
      <c r="B75" s="186" t="s">
        <v>25</v>
      </c>
      <c r="C75" s="186">
        <v>109</v>
      </c>
      <c r="D75" s="186" t="s">
        <v>1411</v>
      </c>
      <c r="E75" s="186" t="s">
        <v>162</v>
      </c>
      <c r="F75" s="186" t="s">
        <v>163</v>
      </c>
      <c r="G75" s="186">
        <v>92</v>
      </c>
      <c r="H75" s="187">
        <v>0.75</v>
      </c>
      <c r="I75" s="186">
        <f>G75+H75</f>
        <v>92.75</v>
      </c>
      <c r="J75" s="187">
        <v>76.12</v>
      </c>
      <c r="K75" s="186"/>
      <c r="L75" s="187">
        <f>J75+K75</f>
        <v>76.12</v>
      </c>
      <c r="M75" s="187">
        <v>72.900000000000006</v>
      </c>
      <c r="N75" s="186"/>
      <c r="O75" s="187">
        <f>M75+N75</f>
        <v>72.900000000000006</v>
      </c>
      <c r="P75" s="187">
        <f t="shared" si="9"/>
        <v>78.292500000000004</v>
      </c>
      <c r="Q75" s="186">
        <v>72</v>
      </c>
      <c r="R75" s="186">
        <f>VLOOKUP(F75,[1]Sheet12!A$2:C$110,3,0)</f>
        <v>78</v>
      </c>
      <c r="S75" s="186" t="s">
        <v>28</v>
      </c>
      <c r="T75" s="189"/>
      <c r="U75" s="189"/>
      <c r="V75" s="189"/>
      <c r="W75" s="189"/>
    </row>
    <row r="76" spans="1:23" x14ac:dyDescent="0.2">
      <c r="A76" s="199" t="s">
        <v>1446</v>
      </c>
      <c r="B76" s="186" t="s">
        <v>25</v>
      </c>
      <c r="C76" s="186">
        <v>109</v>
      </c>
      <c r="D76" s="186" t="s">
        <v>1412</v>
      </c>
      <c r="E76" s="186">
        <v>2330110279</v>
      </c>
      <c r="F76" s="186" t="s">
        <v>164</v>
      </c>
      <c r="G76" s="186">
        <v>92</v>
      </c>
      <c r="H76" s="187"/>
      <c r="I76" s="186">
        <f>SUM(G76,H76)</f>
        <v>92</v>
      </c>
      <c r="J76" s="187">
        <v>77.90123457</v>
      </c>
      <c r="K76" s="186"/>
      <c r="L76" s="187">
        <f>SUM(J76:K76)</f>
        <v>77.90123457</v>
      </c>
      <c r="M76" s="187">
        <v>58.8</v>
      </c>
      <c r="N76" s="186"/>
      <c r="O76" s="187">
        <v>58.8</v>
      </c>
      <c r="P76" s="187">
        <f t="shared" si="9"/>
        <v>78.105925927499996</v>
      </c>
      <c r="Q76" s="186">
        <v>73</v>
      </c>
      <c r="R76" s="186">
        <f>VLOOKUP(F76,[1]Sheet12!A$2:C$110,3,0)</f>
        <v>70</v>
      </c>
      <c r="S76" s="186" t="s">
        <v>109</v>
      </c>
      <c r="T76" s="189"/>
      <c r="U76" s="189"/>
      <c r="V76" s="189"/>
      <c r="W76" s="189"/>
    </row>
    <row r="77" spans="1:23" x14ac:dyDescent="0.2">
      <c r="A77" s="199" t="s">
        <v>1446</v>
      </c>
      <c r="B77" s="186" t="s">
        <v>25</v>
      </c>
      <c r="C77" s="186">
        <v>109</v>
      </c>
      <c r="D77" s="186" t="s">
        <v>1413</v>
      </c>
      <c r="E77" s="186" t="s">
        <v>165</v>
      </c>
      <c r="F77" s="186" t="s">
        <v>166</v>
      </c>
      <c r="G77" s="186">
        <v>92</v>
      </c>
      <c r="H77" s="187">
        <v>0.75</v>
      </c>
      <c r="I77" s="186">
        <f>G77+H77</f>
        <v>92.75</v>
      </c>
      <c r="J77" s="187">
        <f>VLOOKUP(F77,[2]导出计数_姓名!A$2:E$31,5,0)</f>
        <v>74.84</v>
      </c>
      <c r="K77" s="186"/>
      <c r="L77" s="187">
        <f>J77+K77</f>
        <v>74.84</v>
      </c>
      <c r="M77" s="187">
        <f>VLOOKUP(F77,[2]导出计数_姓名!A$2:G$31,7,0)</f>
        <v>80.599999999999994</v>
      </c>
      <c r="N77" s="186"/>
      <c r="O77" s="187">
        <f>M77+N77</f>
        <v>80.599999999999994</v>
      </c>
      <c r="P77" s="187">
        <f t="shared" si="9"/>
        <v>78.102500000000006</v>
      </c>
      <c r="Q77" s="186">
        <v>74</v>
      </c>
      <c r="R77" s="186">
        <f>VLOOKUP(F77,[1]Sheet12!A$2:C$110,3,0)</f>
        <v>83</v>
      </c>
      <c r="S77" s="186" t="s">
        <v>28</v>
      </c>
      <c r="T77" s="189"/>
      <c r="U77" s="189"/>
      <c r="V77" s="189"/>
      <c r="W77" s="189"/>
    </row>
    <row r="78" spans="1:23" x14ac:dyDescent="0.2">
      <c r="A78" s="199" t="s">
        <v>1446</v>
      </c>
      <c r="B78" s="186" t="s">
        <v>25</v>
      </c>
      <c r="C78" s="186">
        <v>109</v>
      </c>
      <c r="D78" s="186" t="s">
        <v>1414</v>
      </c>
      <c r="E78" s="186" t="s">
        <v>167</v>
      </c>
      <c r="F78" s="186" t="s">
        <v>168</v>
      </c>
      <c r="G78" s="186">
        <v>92</v>
      </c>
      <c r="H78" s="187">
        <v>2.25</v>
      </c>
      <c r="I78" s="186">
        <f>G78+H78</f>
        <v>94.25</v>
      </c>
      <c r="J78" s="187">
        <v>74.98</v>
      </c>
      <c r="K78" s="186"/>
      <c r="L78" s="187">
        <f>J78+K78</f>
        <v>74.98</v>
      </c>
      <c r="M78" s="187">
        <v>76</v>
      </c>
      <c r="N78" s="186"/>
      <c r="O78" s="187">
        <v>76</v>
      </c>
      <c r="P78" s="187">
        <f t="shared" si="9"/>
        <v>77.972499999999997</v>
      </c>
      <c r="Q78" s="186">
        <v>75</v>
      </c>
      <c r="R78" s="186">
        <f>VLOOKUP(F78,[1]Sheet12!A$2:C$110,3,0)</f>
        <v>82</v>
      </c>
      <c r="S78" s="186" t="s">
        <v>109</v>
      </c>
      <c r="T78" s="189"/>
      <c r="U78" s="189"/>
      <c r="V78" s="189"/>
      <c r="W78" s="189"/>
    </row>
    <row r="79" spans="1:23" x14ac:dyDescent="0.2">
      <c r="A79" s="199" t="s">
        <v>1446</v>
      </c>
      <c r="B79" s="186" t="s">
        <v>25</v>
      </c>
      <c r="C79" s="186">
        <v>109</v>
      </c>
      <c r="D79" s="186" t="s">
        <v>1413</v>
      </c>
      <c r="E79" s="186" t="s">
        <v>169</v>
      </c>
      <c r="F79" s="186" t="s">
        <v>170</v>
      </c>
      <c r="G79" s="186">
        <v>92</v>
      </c>
      <c r="H79" s="187">
        <v>1.75</v>
      </c>
      <c r="I79" s="186">
        <f>G79+H79</f>
        <v>93.75</v>
      </c>
      <c r="J79" s="187">
        <f>VLOOKUP(F79,[2]导出计数_姓名!A$2:E$31,5,0)</f>
        <v>75.3</v>
      </c>
      <c r="K79" s="186"/>
      <c r="L79" s="187">
        <f>J79+K79</f>
        <v>75.3</v>
      </c>
      <c r="M79" s="187">
        <f>VLOOKUP(F79,[2]导出计数_姓名!A$2:G$31,7,0)</f>
        <v>73.400000000000006</v>
      </c>
      <c r="N79" s="186"/>
      <c r="O79" s="187">
        <f>M79+N79</f>
        <v>73.400000000000006</v>
      </c>
      <c r="P79" s="187">
        <f t="shared" si="9"/>
        <v>77.877499999999998</v>
      </c>
      <c r="Q79" s="186">
        <v>76</v>
      </c>
      <c r="R79" s="186">
        <f>VLOOKUP(F79,[1]Sheet12!A$2:C$110,3,0)</f>
        <v>80</v>
      </c>
      <c r="S79" s="186" t="s">
        <v>28</v>
      </c>
      <c r="T79" s="189"/>
      <c r="U79" s="189"/>
      <c r="V79" s="189"/>
      <c r="W79" s="189"/>
    </row>
    <row r="80" spans="1:23" x14ac:dyDescent="0.2">
      <c r="A80" s="199" t="s">
        <v>1446</v>
      </c>
      <c r="B80" s="186" t="s">
        <v>25</v>
      </c>
      <c r="C80" s="186">
        <v>109</v>
      </c>
      <c r="D80" s="186" t="s">
        <v>1414</v>
      </c>
      <c r="E80" s="186" t="s">
        <v>171</v>
      </c>
      <c r="F80" s="186" t="s">
        <v>172</v>
      </c>
      <c r="G80" s="186">
        <v>92</v>
      </c>
      <c r="H80" s="187">
        <v>0.75</v>
      </c>
      <c r="I80" s="186">
        <f>G80+H80</f>
        <v>92.75</v>
      </c>
      <c r="J80" s="187">
        <v>77.09</v>
      </c>
      <c r="K80" s="186"/>
      <c r="L80" s="187">
        <f>J80+K80</f>
        <v>77.09</v>
      </c>
      <c r="M80" s="187">
        <v>60</v>
      </c>
      <c r="N80" s="186"/>
      <c r="O80" s="187">
        <v>60</v>
      </c>
      <c r="P80" s="187">
        <f t="shared" si="9"/>
        <v>77.73</v>
      </c>
      <c r="Q80" s="186">
        <v>77</v>
      </c>
      <c r="R80" s="186">
        <f>VLOOKUP(F80,[1]Sheet12!A$2:C$110,3,0)</f>
        <v>75</v>
      </c>
      <c r="S80" s="186" t="s">
        <v>28</v>
      </c>
      <c r="T80" s="189"/>
      <c r="U80" s="189"/>
      <c r="V80" s="189"/>
      <c r="W80" s="189"/>
    </row>
    <row r="81" spans="1:23" x14ac:dyDescent="0.2">
      <c r="A81" s="199" t="s">
        <v>1446</v>
      </c>
      <c r="B81" s="186" t="s">
        <v>25</v>
      </c>
      <c r="C81" s="186">
        <v>109</v>
      </c>
      <c r="D81" s="186" t="s">
        <v>1412</v>
      </c>
      <c r="E81" s="186">
        <v>2330110274</v>
      </c>
      <c r="F81" s="186" t="s">
        <v>173</v>
      </c>
      <c r="G81" s="186">
        <v>92</v>
      </c>
      <c r="H81" s="187"/>
      <c r="I81" s="186">
        <f>SUM(G81,H81)</f>
        <v>92</v>
      </c>
      <c r="J81" s="187">
        <v>77.555555560000002</v>
      </c>
      <c r="K81" s="186"/>
      <c r="L81" s="187">
        <f>SUM(J81:K81)</f>
        <v>77.555555560000002</v>
      </c>
      <c r="M81" s="187">
        <v>57.4</v>
      </c>
      <c r="N81" s="186"/>
      <c r="O81" s="187">
        <v>57.4</v>
      </c>
      <c r="P81" s="187">
        <f t="shared" si="9"/>
        <v>77.70666666999999</v>
      </c>
      <c r="Q81" s="186">
        <v>78</v>
      </c>
      <c r="R81" s="186">
        <f>VLOOKUP(F81,[1]Sheet12!A$2:C$110,3,0)</f>
        <v>74</v>
      </c>
      <c r="S81" s="186" t="s">
        <v>109</v>
      </c>
      <c r="T81" s="189"/>
      <c r="U81" s="189"/>
      <c r="V81" s="189"/>
      <c r="W81" s="189"/>
    </row>
    <row r="82" spans="1:23" x14ac:dyDescent="0.2">
      <c r="A82" s="199" t="s">
        <v>1446</v>
      </c>
      <c r="B82" s="186" t="s">
        <v>25</v>
      </c>
      <c r="C82" s="186">
        <v>109</v>
      </c>
      <c r="D82" s="186" t="s">
        <v>1414</v>
      </c>
      <c r="E82" s="186" t="s">
        <v>174</v>
      </c>
      <c r="F82" s="186" t="s">
        <v>175</v>
      </c>
      <c r="G82" s="186">
        <v>92</v>
      </c>
      <c r="H82" s="187">
        <v>0.75</v>
      </c>
      <c r="I82" s="186">
        <f>G82+H82</f>
        <v>92.75</v>
      </c>
      <c r="J82" s="187">
        <v>76.540000000000006</v>
      </c>
      <c r="K82" s="186"/>
      <c r="L82" s="187">
        <f>J82+K82</f>
        <v>76.540000000000006</v>
      </c>
      <c r="M82" s="187">
        <v>61.3</v>
      </c>
      <c r="N82" s="186"/>
      <c r="O82" s="187">
        <v>61.3</v>
      </c>
      <c r="P82" s="187">
        <f t="shared" si="9"/>
        <v>77.447499999999991</v>
      </c>
      <c r="Q82" s="186">
        <v>79</v>
      </c>
      <c r="R82" s="186">
        <f>VLOOKUP(F82,[1]Sheet12!A$2:C$110,3,0)</f>
        <v>76</v>
      </c>
      <c r="S82" s="186" t="s">
        <v>28</v>
      </c>
      <c r="T82" s="189"/>
      <c r="U82" s="189"/>
      <c r="V82" s="189"/>
      <c r="W82" s="189"/>
    </row>
    <row r="83" spans="1:23" x14ac:dyDescent="0.2">
      <c r="A83" s="199" t="s">
        <v>1446</v>
      </c>
      <c r="B83" s="186" t="s">
        <v>25</v>
      </c>
      <c r="C83" s="186">
        <v>109</v>
      </c>
      <c r="D83" s="186" t="s">
        <v>1412</v>
      </c>
      <c r="E83" s="186">
        <v>2310110367</v>
      </c>
      <c r="F83" s="186" t="s">
        <v>176</v>
      </c>
      <c r="G83" s="186">
        <v>92</v>
      </c>
      <c r="H83" s="187"/>
      <c r="I83" s="186">
        <f>SUM(G83,H83)</f>
        <v>92</v>
      </c>
      <c r="J83" s="187">
        <v>74.777777779999994</v>
      </c>
      <c r="K83" s="186"/>
      <c r="L83" s="187">
        <f>SUM(J83:K83)</f>
        <v>74.777777779999994</v>
      </c>
      <c r="M83" s="187">
        <v>28.8</v>
      </c>
      <c r="N83" s="186"/>
      <c r="O83" s="187">
        <v>75.400000000000006</v>
      </c>
      <c r="P83" s="187">
        <f t="shared" si="9"/>
        <v>77.423333334999995</v>
      </c>
      <c r="Q83" s="186">
        <v>80</v>
      </c>
      <c r="R83" s="186">
        <f>VLOOKUP(F83,[1]Sheet12!A$2:C$110,3,0)</f>
        <v>84</v>
      </c>
      <c r="S83" s="186" t="s">
        <v>28</v>
      </c>
      <c r="T83" s="189"/>
      <c r="U83" s="189"/>
      <c r="V83" s="189"/>
      <c r="W83" s="189"/>
    </row>
    <row r="84" spans="1:23" x14ac:dyDescent="0.2">
      <c r="A84" s="199" t="s">
        <v>1446</v>
      </c>
      <c r="B84" s="186" t="s">
        <v>25</v>
      </c>
      <c r="C84" s="186">
        <v>109</v>
      </c>
      <c r="D84" s="186" t="s">
        <v>1412</v>
      </c>
      <c r="E84" s="186">
        <v>2334110153</v>
      </c>
      <c r="F84" s="186" t="s">
        <v>177</v>
      </c>
      <c r="G84" s="186">
        <v>92</v>
      </c>
      <c r="H84" s="187"/>
      <c r="I84" s="186">
        <f>SUM(G84,H84)</f>
        <v>92</v>
      </c>
      <c r="J84" s="187">
        <v>76.09876543</v>
      </c>
      <c r="K84" s="186"/>
      <c r="L84" s="187">
        <f>SUM(J84:K84)</f>
        <v>76.09876543</v>
      </c>
      <c r="M84" s="187">
        <v>64.599999999999994</v>
      </c>
      <c r="N84" s="186"/>
      <c r="O84" s="187">
        <v>64.599999999999994</v>
      </c>
      <c r="P84" s="187">
        <f t="shared" si="9"/>
        <v>77.334074072499988</v>
      </c>
      <c r="Q84" s="186">
        <v>81</v>
      </c>
      <c r="R84" s="186">
        <f>VLOOKUP(F84,[1]Sheet12!A$2:C$110,3,0)</f>
        <v>79</v>
      </c>
      <c r="S84" s="186" t="s">
        <v>28</v>
      </c>
      <c r="T84" s="189"/>
      <c r="U84" s="189"/>
      <c r="V84" s="189"/>
      <c r="W84" s="189"/>
    </row>
    <row r="85" spans="1:23" x14ac:dyDescent="0.2">
      <c r="A85" s="199" t="s">
        <v>1446</v>
      </c>
      <c r="B85" s="186" t="s">
        <v>25</v>
      </c>
      <c r="C85" s="186">
        <v>109</v>
      </c>
      <c r="D85" s="186" t="s">
        <v>1411</v>
      </c>
      <c r="E85" s="186" t="s">
        <v>178</v>
      </c>
      <c r="F85" s="186" t="s">
        <v>179</v>
      </c>
      <c r="G85" s="186">
        <v>92</v>
      </c>
      <c r="H85" s="187">
        <v>1.25</v>
      </c>
      <c r="I85" s="186">
        <f>G85+H85</f>
        <v>93.25</v>
      </c>
      <c r="J85" s="187">
        <v>76.41</v>
      </c>
      <c r="K85" s="186"/>
      <c r="L85" s="187">
        <f>J85+K85</f>
        <v>76.41</v>
      </c>
      <c r="M85" s="187">
        <v>60</v>
      </c>
      <c r="N85" s="186"/>
      <c r="O85" s="187">
        <f>M85+N85</f>
        <v>60</v>
      </c>
      <c r="P85" s="187">
        <f t="shared" si="9"/>
        <v>77.295000000000002</v>
      </c>
      <c r="Q85" s="186">
        <v>82</v>
      </c>
      <c r="R85" s="186">
        <f>VLOOKUP(F85,[1]Sheet12!A$2:C$110,3,0)</f>
        <v>77</v>
      </c>
      <c r="S85" s="186" t="s">
        <v>109</v>
      </c>
      <c r="T85" s="189"/>
      <c r="U85" s="189"/>
      <c r="V85" s="189"/>
      <c r="W85" s="189"/>
    </row>
    <row r="86" spans="1:23" x14ac:dyDescent="0.2">
      <c r="A86" s="199" t="s">
        <v>1446</v>
      </c>
      <c r="B86" s="186" t="s">
        <v>25</v>
      </c>
      <c r="C86" s="186">
        <v>109</v>
      </c>
      <c r="D86" s="186" t="s">
        <v>1414</v>
      </c>
      <c r="E86" s="186" t="s">
        <v>180</v>
      </c>
      <c r="F86" s="186" t="s">
        <v>181</v>
      </c>
      <c r="G86" s="186">
        <v>92</v>
      </c>
      <c r="H86" s="187">
        <v>0.75</v>
      </c>
      <c r="I86" s="186">
        <f>G86+H86</f>
        <v>92.75</v>
      </c>
      <c r="J86" s="187">
        <v>73.95</v>
      </c>
      <c r="K86" s="186"/>
      <c r="L86" s="187">
        <f>J86+K86</f>
        <v>73.95</v>
      </c>
      <c r="M86" s="187">
        <v>78.75</v>
      </c>
      <c r="N86" s="186"/>
      <c r="O86" s="187">
        <v>78.75</v>
      </c>
      <c r="P86" s="187">
        <f t="shared" si="9"/>
        <v>77.25</v>
      </c>
      <c r="Q86" s="186">
        <v>83</v>
      </c>
      <c r="R86" s="186">
        <f>VLOOKUP(F86,[1]Sheet12!A$2:C$110,3,0)</f>
        <v>92</v>
      </c>
      <c r="S86" s="186" t="s">
        <v>28</v>
      </c>
      <c r="T86" s="189"/>
      <c r="U86" s="189"/>
      <c r="V86" s="189"/>
      <c r="W86" s="189"/>
    </row>
    <row r="87" spans="1:23" x14ac:dyDescent="0.2">
      <c r="A87" s="199" t="s">
        <v>1446</v>
      </c>
      <c r="B87" s="186" t="s">
        <v>25</v>
      </c>
      <c r="C87" s="186">
        <v>109</v>
      </c>
      <c r="D87" s="186" t="s">
        <v>1413</v>
      </c>
      <c r="E87" s="186" t="s">
        <v>182</v>
      </c>
      <c r="F87" s="186" t="s">
        <v>183</v>
      </c>
      <c r="G87" s="186">
        <v>92</v>
      </c>
      <c r="H87" s="187">
        <v>2.75</v>
      </c>
      <c r="I87" s="186">
        <f>G87+H87</f>
        <v>94.75</v>
      </c>
      <c r="J87" s="187">
        <f>VLOOKUP(F87,[2]导出计数_姓名!A$2:E$31,5,0)</f>
        <v>78.349999999999994</v>
      </c>
      <c r="K87" s="186"/>
      <c r="L87" s="187">
        <f>J87+K87</f>
        <v>78.349999999999994</v>
      </c>
      <c r="M87" s="187">
        <f>VLOOKUP(F87,[2]导出计数_姓名!A$2:G$31,7,0)</f>
        <v>42</v>
      </c>
      <c r="N87" s="186"/>
      <c r="O87" s="187">
        <f>M87+N87</f>
        <v>42</v>
      </c>
      <c r="P87" s="187">
        <f t="shared" si="9"/>
        <v>77.174999999999997</v>
      </c>
      <c r="Q87" s="186">
        <v>84</v>
      </c>
      <c r="R87" s="186">
        <f>VLOOKUP(F87,[1]Sheet12!A$2:C$110,3,0)</f>
        <v>67</v>
      </c>
      <c r="S87" s="186" t="s">
        <v>109</v>
      </c>
      <c r="T87" s="189"/>
      <c r="U87" s="189"/>
      <c r="V87" s="189"/>
      <c r="W87" s="189"/>
    </row>
    <row r="88" spans="1:23" x14ac:dyDescent="0.2">
      <c r="A88" s="199" t="s">
        <v>1446</v>
      </c>
      <c r="B88" s="186" t="s">
        <v>25</v>
      </c>
      <c r="C88" s="186">
        <v>109</v>
      </c>
      <c r="D88" s="186" t="s">
        <v>1412</v>
      </c>
      <c r="E88" s="186">
        <v>2330110267</v>
      </c>
      <c r="F88" s="186" t="s">
        <v>184</v>
      </c>
      <c r="G88" s="186">
        <v>92</v>
      </c>
      <c r="H88" s="187"/>
      <c r="I88" s="186">
        <f>SUM(G88,H88)</f>
        <v>92</v>
      </c>
      <c r="J88" s="187">
        <v>74.333333330000002</v>
      </c>
      <c r="K88" s="186"/>
      <c r="L88" s="187">
        <f>SUM(J88:K88)</f>
        <v>74.333333330000002</v>
      </c>
      <c r="M88" s="187">
        <v>75</v>
      </c>
      <c r="N88" s="186"/>
      <c r="O88" s="187">
        <v>75</v>
      </c>
      <c r="P88" s="187">
        <f t="shared" si="9"/>
        <v>77.049999997499995</v>
      </c>
      <c r="Q88" s="186">
        <v>85</v>
      </c>
      <c r="R88" s="186">
        <f>VLOOKUP(F88,[1]Sheet12!A$2:C$110,3,0)</f>
        <v>86</v>
      </c>
      <c r="S88" s="186" t="s">
        <v>109</v>
      </c>
      <c r="T88" s="189"/>
      <c r="U88" s="189"/>
      <c r="V88" s="189"/>
      <c r="W88" s="189"/>
    </row>
    <row r="89" spans="1:23" x14ac:dyDescent="0.2">
      <c r="A89" s="199" t="s">
        <v>1446</v>
      </c>
      <c r="B89" s="186" t="s">
        <v>25</v>
      </c>
      <c r="C89" s="186">
        <v>109</v>
      </c>
      <c r="D89" s="186" t="s">
        <v>1411</v>
      </c>
      <c r="E89" s="186" t="s">
        <v>185</v>
      </c>
      <c r="F89" s="186" t="s">
        <v>186</v>
      </c>
      <c r="G89" s="186">
        <v>92</v>
      </c>
      <c r="H89" s="187">
        <v>0.75</v>
      </c>
      <c r="I89" s="186">
        <f>G89+H89</f>
        <v>92.75</v>
      </c>
      <c r="J89" s="187">
        <v>74.36</v>
      </c>
      <c r="K89" s="186"/>
      <c r="L89" s="187">
        <f>J89+K89</f>
        <v>74.36</v>
      </c>
      <c r="M89" s="187">
        <v>66.55</v>
      </c>
      <c r="N89" s="186"/>
      <c r="O89" s="187">
        <f>M89+N89</f>
        <v>66.55</v>
      </c>
      <c r="P89" s="187">
        <f t="shared" si="9"/>
        <v>76.337499999999991</v>
      </c>
      <c r="Q89" s="186">
        <v>86</v>
      </c>
      <c r="R89" s="186">
        <f>VLOOKUP(F89,[1]Sheet12!A$2:C$110,3,0)</f>
        <v>85</v>
      </c>
      <c r="S89" s="186" t="s">
        <v>28</v>
      </c>
      <c r="T89" s="189"/>
      <c r="U89" s="189"/>
      <c r="V89" s="189"/>
      <c r="W89" s="189"/>
    </row>
    <row r="90" spans="1:23" x14ac:dyDescent="0.2">
      <c r="A90" s="199" t="s">
        <v>1446</v>
      </c>
      <c r="B90" s="186" t="s">
        <v>25</v>
      </c>
      <c r="C90" s="186">
        <v>109</v>
      </c>
      <c r="D90" s="186" t="s">
        <v>1414</v>
      </c>
      <c r="E90" s="186" t="s">
        <v>187</v>
      </c>
      <c r="F90" s="186" t="s">
        <v>188</v>
      </c>
      <c r="G90" s="186">
        <v>92</v>
      </c>
      <c r="H90" s="187">
        <v>0.75</v>
      </c>
      <c r="I90" s="186">
        <f>G90+H90</f>
        <v>92.75</v>
      </c>
      <c r="J90" s="187">
        <v>77.650000000000006</v>
      </c>
      <c r="K90" s="186"/>
      <c r="L90" s="187">
        <f>J90+K90</f>
        <v>77.650000000000006</v>
      </c>
      <c r="M90" s="187">
        <v>40.299999999999997</v>
      </c>
      <c r="N90" s="186"/>
      <c r="O90" s="187">
        <v>40.299999999999997</v>
      </c>
      <c r="P90" s="187">
        <f t="shared" si="9"/>
        <v>76.180000000000007</v>
      </c>
      <c r="Q90" s="186">
        <v>87</v>
      </c>
      <c r="R90" s="186">
        <f>VLOOKUP(F90,[1]Sheet12!A$2:C$110,3,0)</f>
        <v>73</v>
      </c>
      <c r="S90" s="186" t="s">
        <v>109</v>
      </c>
      <c r="T90" s="189"/>
      <c r="U90" s="189"/>
      <c r="V90" s="189"/>
      <c r="W90" s="189"/>
    </row>
    <row r="91" spans="1:23" x14ac:dyDescent="0.2">
      <c r="A91" s="199" t="s">
        <v>1446</v>
      </c>
      <c r="B91" s="186" t="s">
        <v>25</v>
      </c>
      <c r="C91" s="186">
        <v>109</v>
      </c>
      <c r="D91" s="186" t="s">
        <v>1414</v>
      </c>
      <c r="E91" s="186" t="s">
        <v>189</v>
      </c>
      <c r="F91" s="186" t="s">
        <v>190</v>
      </c>
      <c r="G91" s="186">
        <v>92</v>
      </c>
      <c r="H91" s="187">
        <v>0.75</v>
      </c>
      <c r="I91" s="186">
        <f>G91+H91</f>
        <v>92.75</v>
      </c>
      <c r="J91" s="187">
        <v>74.31</v>
      </c>
      <c r="K91" s="186"/>
      <c r="L91" s="187">
        <f>J91+K91</f>
        <v>74.31</v>
      </c>
      <c r="M91" s="187">
        <v>64.900000000000006</v>
      </c>
      <c r="N91" s="186"/>
      <c r="O91" s="187">
        <v>64.900000000000006</v>
      </c>
      <c r="P91" s="187">
        <f t="shared" si="9"/>
        <v>76.134999999999991</v>
      </c>
      <c r="Q91" s="186">
        <v>88</v>
      </c>
      <c r="R91" s="186">
        <f>VLOOKUP(F91,[1]Sheet12!A$2:C$110,3,0)</f>
        <v>88</v>
      </c>
      <c r="S91" s="186" t="s">
        <v>109</v>
      </c>
      <c r="T91" s="189"/>
      <c r="U91" s="189"/>
      <c r="V91" s="189"/>
      <c r="W91" s="189"/>
    </row>
    <row r="92" spans="1:23" x14ac:dyDescent="0.2">
      <c r="A92" s="199" t="s">
        <v>1446</v>
      </c>
      <c r="B92" s="186" t="s">
        <v>25</v>
      </c>
      <c r="C92" s="186">
        <v>109</v>
      </c>
      <c r="D92" s="186" t="s">
        <v>1412</v>
      </c>
      <c r="E92" s="186">
        <v>2330110280</v>
      </c>
      <c r="F92" s="186" t="s">
        <v>191</v>
      </c>
      <c r="G92" s="186">
        <v>92</v>
      </c>
      <c r="H92" s="187"/>
      <c r="I92" s="186">
        <f>SUM(G92,H92)</f>
        <v>92</v>
      </c>
      <c r="J92" s="187">
        <v>74.320987650000006</v>
      </c>
      <c r="K92" s="186"/>
      <c r="L92" s="187">
        <f>SUM(J92:K92)</f>
        <v>74.320987650000006</v>
      </c>
      <c r="M92" s="187">
        <v>61</v>
      </c>
      <c r="N92" s="186"/>
      <c r="O92" s="187">
        <v>61</v>
      </c>
      <c r="P92" s="187">
        <f t="shared" si="9"/>
        <v>75.640740737499996</v>
      </c>
      <c r="Q92" s="186">
        <v>89</v>
      </c>
      <c r="R92" s="186">
        <f>VLOOKUP(F92,[1]Sheet12!A$2:C$110,3,0)</f>
        <v>87</v>
      </c>
      <c r="S92" s="186" t="s">
        <v>28</v>
      </c>
      <c r="T92" s="189"/>
      <c r="U92" s="189"/>
      <c r="V92" s="189"/>
      <c r="W92" s="189"/>
    </row>
    <row r="93" spans="1:23" x14ac:dyDescent="0.2">
      <c r="A93" s="199" t="s">
        <v>1446</v>
      </c>
      <c r="B93" s="186" t="s">
        <v>25</v>
      </c>
      <c r="C93" s="186">
        <v>109</v>
      </c>
      <c r="D93" s="186" t="s">
        <v>1412</v>
      </c>
      <c r="E93" s="186">
        <v>2330110265</v>
      </c>
      <c r="F93" s="186" t="s">
        <v>192</v>
      </c>
      <c r="G93" s="186">
        <v>92</v>
      </c>
      <c r="H93" s="187"/>
      <c r="I93" s="186">
        <f>SUM(G93,H93)</f>
        <v>92</v>
      </c>
      <c r="J93" s="187">
        <v>73.740740740000007</v>
      </c>
      <c r="K93" s="186"/>
      <c r="L93" s="187">
        <f>SUM(J93:K93)</f>
        <v>73.740740740000007</v>
      </c>
      <c r="M93" s="187">
        <v>64.2</v>
      </c>
      <c r="N93" s="186"/>
      <c r="O93" s="187">
        <v>64.2</v>
      </c>
      <c r="P93" s="187">
        <f t="shared" si="9"/>
        <v>75.525555555000011</v>
      </c>
      <c r="Q93" s="186">
        <v>90</v>
      </c>
      <c r="R93" s="186">
        <f>VLOOKUP(F93,[1]Sheet12!A$2:C$110,3,0)</f>
        <v>93</v>
      </c>
      <c r="S93" s="186" t="s">
        <v>109</v>
      </c>
      <c r="T93" s="189"/>
      <c r="U93" s="189"/>
      <c r="V93" s="189"/>
      <c r="W93" s="189"/>
    </row>
    <row r="94" spans="1:23" x14ac:dyDescent="0.2">
      <c r="A94" s="199" t="s">
        <v>1446</v>
      </c>
      <c r="B94" s="186" t="s">
        <v>25</v>
      </c>
      <c r="C94" s="186">
        <v>109</v>
      </c>
      <c r="D94" s="186" t="s">
        <v>1411</v>
      </c>
      <c r="E94" s="186" t="s">
        <v>193</v>
      </c>
      <c r="F94" s="186" t="s">
        <v>194</v>
      </c>
      <c r="G94" s="186">
        <v>92</v>
      </c>
      <c r="H94" s="187">
        <v>0.75</v>
      </c>
      <c r="I94" s="186">
        <f t="shared" ref="I94:I99" si="10">G94+H94</f>
        <v>92.75</v>
      </c>
      <c r="J94" s="187">
        <v>72.91</v>
      </c>
      <c r="K94" s="186"/>
      <c r="L94" s="187">
        <f t="shared" ref="L94:L99" si="11">J94+K94</f>
        <v>72.91</v>
      </c>
      <c r="M94" s="187">
        <v>66</v>
      </c>
      <c r="N94" s="186"/>
      <c r="O94" s="187">
        <f>M94+N94</f>
        <v>66</v>
      </c>
      <c r="P94" s="187">
        <f t="shared" si="9"/>
        <v>75.194999999999993</v>
      </c>
      <c r="Q94" s="186">
        <v>91</v>
      </c>
      <c r="R94" s="186">
        <f>VLOOKUP(F94,[1]Sheet12!A$2:C$110,3,0)</f>
        <v>96</v>
      </c>
      <c r="S94" s="186" t="s">
        <v>28</v>
      </c>
      <c r="T94" s="189"/>
      <c r="U94" s="189"/>
      <c r="V94" s="189"/>
      <c r="W94" s="189"/>
    </row>
    <row r="95" spans="1:23" x14ac:dyDescent="0.2">
      <c r="A95" s="199" t="s">
        <v>1446</v>
      </c>
      <c r="B95" s="186" t="s">
        <v>25</v>
      </c>
      <c r="C95" s="186">
        <v>109</v>
      </c>
      <c r="D95" s="186" t="s">
        <v>1414</v>
      </c>
      <c r="E95" s="186" t="s">
        <v>195</v>
      </c>
      <c r="F95" s="186" t="s">
        <v>196</v>
      </c>
      <c r="G95" s="186">
        <v>92</v>
      </c>
      <c r="H95" s="187">
        <v>0.75</v>
      </c>
      <c r="I95" s="186">
        <f t="shared" si="10"/>
        <v>92.75</v>
      </c>
      <c r="J95" s="187">
        <v>74.260000000000005</v>
      </c>
      <c r="K95" s="186"/>
      <c r="L95" s="187">
        <f t="shared" si="11"/>
        <v>74.260000000000005</v>
      </c>
      <c r="M95" s="187">
        <v>54.8</v>
      </c>
      <c r="N95" s="186"/>
      <c r="O95" s="187">
        <v>54.8</v>
      </c>
      <c r="P95" s="187">
        <f t="shared" si="9"/>
        <v>75.087500000000006</v>
      </c>
      <c r="Q95" s="186">
        <v>92</v>
      </c>
      <c r="R95" s="186">
        <f>VLOOKUP(F95,[1]Sheet12!A$2:C$110,3,0)</f>
        <v>90</v>
      </c>
      <c r="S95" s="186" t="s">
        <v>109</v>
      </c>
      <c r="T95" s="189"/>
      <c r="U95" s="189"/>
      <c r="V95" s="189"/>
      <c r="W95" s="189"/>
    </row>
    <row r="96" spans="1:23" x14ac:dyDescent="0.2">
      <c r="A96" s="199" t="s">
        <v>1446</v>
      </c>
      <c r="B96" s="186" t="s">
        <v>25</v>
      </c>
      <c r="C96" s="186">
        <v>109</v>
      </c>
      <c r="D96" s="186" t="s">
        <v>1411</v>
      </c>
      <c r="E96" s="186" t="s">
        <v>197</v>
      </c>
      <c r="F96" s="186" t="s">
        <v>198</v>
      </c>
      <c r="G96" s="186">
        <v>92</v>
      </c>
      <c r="H96" s="187">
        <v>2</v>
      </c>
      <c r="I96" s="186">
        <f t="shared" si="10"/>
        <v>94</v>
      </c>
      <c r="J96" s="187">
        <v>73.37</v>
      </c>
      <c r="K96" s="186"/>
      <c r="L96" s="187">
        <f t="shared" si="11"/>
        <v>73.37</v>
      </c>
      <c r="M96" s="187">
        <v>56</v>
      </c>
      <c r="N96" s="186"/>
      <c r="O96" s="187">
        <f>M96+N96</f>
        <v>56</v>
      </c>
      <c r="P96" s="187">
        <f t="shared" si="9"/>
        <v>74.727499999999992</v>
      </c>
      <c r="Q96" s="186">
        <v>93</v>
      </c>
      <c r="R96" s="186">
        <f>VLOOKUP(F96,[1]Sheet12!A$2:C$110,3,0)</f>
        <v>94</v>
      </c>
      <c r="S96" s="186" t="s">
        <v>109</v>
      </c>
      <c r="T96" s="189"/>
      <c r="U96" s="189"/>
      <c r="V96" s="189"/>
      <c r="W96" s="189"/>
    </row>
    <row r="97" spans="1:23" x14ac:dyDescent="0.2">
      <c r="A97" s="199" t="s">
        <v>1446</v>
      </c>
      <c r="B97" s="186" t="s">
        <v>25</v>
      </c>
      <c r="C97" s="186">
        <v>109</v>
      </c>
      <c r="D97" s="186" t="s">
        <v>1414</v>
      </c>
      <c r="E97" s="186" t="s">
        <v>199</v>
      </c>
      <c r="F97" s="186" t="s">
        <v>200</v>
      </c>
      <c r="G97" s="186">
        <v>92</v>
      </c>
      <c r="H97" s="187">
        <v>0.75</v>
      </c>
      <c r="I97" s="186">
        <f t="shared" si="10"/>
        <v>92.75</v>
      </c>
      <c r="J97" s="187">
        <v>71.540000000000006</v>
      </c>
      <c r="K97" s="186"/>
      <c r="L97" s="187">
        <f t="shared" si="11"/>
        <v>71.540000000000006</v>
      </c>
      <c r="M97" s="187">
        <v>71.3</v>
      </c>
      <c r="N97" s="186"/>
      <c r="O97" s="187">
        <v>71.3</v>
      </c>
      <c r="P97" s="187">
        <f t="shared" si="9"/>
        <v>74.697499999999991</v>
      </c>
      <c r="Q97" s="186">
        <v>94</v>
      </c>
      <c r="R97" s="186">
        <f>VLOOKUP(F97,[1]Sheet12!A$2:C$110,3,0)</f>
        <v>97</v>
      </c>
      <c r="S97" s="186" t="s">
        <v>109</v>
      </c>
      <c r="T97" s="189"/>
      <c r="U97" s="189"/>
      <c r="V97" s="189"/>
      <c r="W97" s="189"/>
    </row>
    <row r="98" spans="1:23" x14ac:dyDescent="0.2">
      <c r="A98" s="199" t="s">
        <v>1446</v>
      </c>
      <c r="B98" s="186" t="s">
        <v>25</v>
      </c>
      <c r="C98" s="186">
        <v>109</v>
      </c>
      <c r="D98" s="186" t="s">
        <v>1413</v>
      </c>
      <c r="E98" s="186" t="s">
        <v>201</v>
      </c>
      <c r="F98" s="186" t="s">
        <v>202</v>
      </c>
      <c r="G98" s="186">
        <v>92</v>
      </c>
      <c r="H98" s="187">
        <v>0.75</v>
      </c>
      <c r="I98" s="186">
        <f t="shared" si="10"/>
        <v>92.75</v>
      </c>
      <c r="J98" s="187">
        <f>VLOOKUP(F98,[2]导出计数_姓名!A$2:E$31,5,0)</f>
        <v>74.12</v>
      </c>
      <c r="K98" s="186"/>
      <c r="L98" s="187">
        <f t="shared" si="11"/>
        <v>74.12</v>
      </c>
      <c r="M98" s="187">
        <f>VLOOKUP(F98,[2]导出计数_姓名!A$2:G$31,7,0)</f>
        <v>50.7</v>
      </c>
      <c r="N98" s="186"/>
      <c r="O98" s="187">
        <f>M98+N98</f>
        <v>50.7</v>
      </c>
      <c r="P98" s="187">
        <f t="shared" si="9"/>
        <v>74.572499999999991</v>
      </c>
      <c r="Q98" s="186">
        <v>95</v>
      </c>
      <c r="R98" s="186">
        <f>VLOOKUP(F98,[1]Sheet12!A$2:C$110,3,0)</f>
        <v>91</v>
      </c>
      <c r="S98" s="186" t="s">
        <v>109</v>
      </c>
      <c r="T98" s="189"/>
      <c r="U98" s="189"/>
      <c r="V98" s="189"/>
      <c r="W98" s="189"/>
    </row>
    <row r="99" spans="1:23" x14ac:dyDescent="0.2">
      <c r="A99" s="199" t="s">
        <v>1446</v>
      </c>
      <c r="B99" s="186" t="s">
        <v>25</v>
      </c>
      <c r="C99" s="186">
        <v>109</v>
      </c>
      <c r="D99" s="186" t="s">
        <v>1414</v>
      </c>
      <c r="E99" s="186" t="s">
        <v>203</v>
      </c>
      <c r="F99" s="186" t="s">
        <v>204</v>
      </c>
      <c r="G99" s="186">
        <v>92</v>
      </c>
      <c r="H99" s="187">
        <v>0.75</v>
      </c>
      <c r="I99" s="186">
        <f t="shared" si="10"/>
        <v>92.75</v>
      </c>
      <c r="J99" s="187">
        <v>74.28</v>
      </c>
      <c r="K99" s="186"/>
      <c r="L99" s="187">
        <f t="shared" si="11"/>
        <v>74.28</v>
      </c>
      <c r="M99" s="187">
        <v>48.3</v>
      </c>
      <c r="N99" s="186"/>
      <c r="O99" s="187">
        <v>48.3</v>
      </c>
      <c r="P99" s="187">
        <f t="shared" si="9"/>
        <v>74.452500000000001</v>
      </c>
      <c r="Q99" s="186">
        <v>96</v>
      </c>
      <c r="R99" s="186">
        <f>VLOOKUP(F99,[1]Sheet12!A$2:C$110,3,0)</f>
        <v>89</v>
      </c>
      <c r="S99" s="186" t="s">
        <v>109</v>
      </c>
      <c r="T99" s="189"/>
      <c r="U99" s="189"/>
      <c r="V99" s="189"/>
      <c r="W99" s="189"/>
    </row>
    <row r="100" spans="1:23" x14ac:dyDescent="0.2">
      <c r="A100" s="199" t="s">
        <v>1446</v>
      </c>
      <c r="B100" s="186" t="s">
        <v>25</v>
      </c>
      <c r="C100" s="186">
        <v>109</v>
      </c>
      <c r="D100" s="186" t="s">
        <v>1412</v>
      </c>
      <c r="E100" s="186">
        <v>2333110425</v>
      </c>
      <c r="F100" s="186" t="s">
        <v>205</v>
      </c>
      <c r="G100" s="186">
        <v>92</v>
      </c>
      <c r="H100" s="187"/>
      <c r="I100" s="186">
        <f>SUM(G100,H100)</f>
        <v>92</v>
      </c>
      <c r="J100" s="187">
        <v>72.962962959999999</v>
      </c>
      <c r="K100" s="186"/>
      <c r="L100" s="187">
        <f>SUM(J100:K100)</f>
        <v>72.962962959999999</v>
      </c>
      <c r="M100" s="187">
        <v>59</v>
      </c>
      <c r="N100" s="186"/>
      <c r="O100" s="187">
        <v>59</v>
      </c>
      <c r="P100" s="187">
        <f t="shared" si="9"/>
        <v>74.422222220000009</v>
      </c>
      <c r="Q100" s="186">
        <v>97</v>
      </c>
      <c r="R100" s="186">
        <f>VLOOKUP(F100,[1]Sheet12!A$2:C$110,3,0)</f>
        <v>95</v>
      </c>
      <c r="S100" s="186" t="s">
        <v>109</v>
      </c>
      <c r="T100" s="189"/>
      <c r="U100" s="189"/>
      <c r="V100" s="189"/>
      <c r="W100" s="189"/>
    </row>
    <row r="101" spans="1:23" x14ac:dyDescent="0.2">
      <c r="A101" s="199" t="s">
        <v>1446</v>
      </c>
      <c r="B101" s="186" t="s">
        <v>25</v>
      </c>
      <c r="C101" s="186">
        <v>109</v>
      </c>
      <c r="D101" s="186" t="s">
        <v>1411</v>
      </c>
      <c r="E101" s="186" t="s">
        <v>206</v>
      </c>
      <c r="F101" s="186" t="s">
        <v>207</v>
      </c>
      <c r="G101" s="186">
        <v>92</v>
      </c>
      <c r="H101" s="187">
        <v>0.75</v>
      </c>
      <c r="I101" s="186">
        <f t="shared" ref="I101:I111" si="12">G101+H101</f>
        <v>92.75</v>
      </c>
      <c r="J101" s="187">
        <v>70.78</v>
      </c>
      <c r="K101" s="186"/>
      <c r="L101" s="187">
        <f t="shared" ref="L101:L111" si="13">J101+K101</f>
        <v>70.78</v>
      </c>
      <c r="M101" s="187">
        <v>68.900000000000006</v>
      </c>
      <c r="N101" s="186"/>
      <c r="O101" s="187">
        <f t="shared" ref="O101:O111" si="14">M101+N101</f>
        <v>68.900000000000006</v>
      </c>
      <c r="P101" s="187">
        <f t="shared" si="9"/>
        <v>73.887500000000003</v>
      </c>
      <c r="Q101" s="186">
        <v>98</v>
      </c>
      <c r="R101" s="186">
        <f>VLOOKUP(F101,[1]Sheet12!A$2:C$110,3,0)</f>
        <v>98</v>
      </c>
      <c r="S101" s="186" t="s">
        <v>109</v>
      </c>
      <c r="T101" s="189"/>
      <c r="U101" s="189"/>
      <c r="V101" s="189"/>
      <c r="W101" s="189"/>
    </row>
    <row r="102" spans="1:23" x14ac:dyDescent="0.2">
      <c r="A102" s="199" t="s">
        <v>1446</v>
      </c>
      <c r="B102" s="186" t="s">
        <v>25</v>
      </c>
      <c r="C102" s="186">
        <v>109</v>
      </c>
      <c r="D102" s="186" t="s">
        <v>1413</v>
      </c>
      <c r="E102" s="186" t="s">
        <v>208</v>
      </c>
      <c r="F102" s="186" t="s">
        <v>209</v>
      </c>
      <c r="G102" s="186">
        <v>92</v>
      </c>
      <c r="H102" s="187">
        <v>0.75</v>
      </c>
      <c r="I102" s="186">
        <f t="shared" si="12"/>
        <v>92.75</v>
      </c>
      <c r="J102" s="187">
        <f>VLOOKUP(F102,[2]导出计数_姓名!A$2:E$31,5,0)</f>
        <v>70.25</v>
      </c>
      <c r="K102" s="186"/>
      <c r="L102" s="187">
        <f t="shared" si="13"/>
        <v>70.25</v>
      </c>
      <c r="M102" s="187">
        <f>VLOOKUP(F102,[2]导出计数_姓名!A$2:G$31,7,0)</f>
        <v>70.599999999999994</v>
      </c>
      <c r="N102" s="186"/>
      <c r="O102" s="187">
        <f t="shared" si="14"/>
        <v>70.599999999999994</v>
      </c>
      <c r="P102" s="187">
        <f t="shared" si="9"/>
        <v>73.66</v>
      </c>
      <c r="Q102" s="186">
        <v>99</v>
      </c>
      <c r="R102" s="186">
        <f>VLOOKUP(F102,[1]Sheet12!A$2:C$110,3,0)</f>
        <v>101</v>
      </c>
      <c r="S102" s="186" t="s">
        <v>109</v>
      </c>
      <c r="T102" s="189"/>
      <c r="U102" s="189"/>
      <c r="V102" s="189"/>
      <c r="W102" s="189"/>
    </row>
    <row r="103" spans="1:23" x14ac:dyDescent="0.2">
      <c r="A103" s="199" t="s">
        <v>1446</v>
      </c>
      <c r="B103" s="186" t="s">
        <v>25</v>
      </c>
      <c r="C103" s="186">
        <v>109</v>
      </c>
      <c r="D103" s="186" t="s">
        <v>1413</v>
      </c>
      <c r="E103" s="186" t="s">
        <v>210</v>
      </c>
      <c r="F103" s="186" t="s">
        <v>211</v>
      </c>
      <c r="G103" s="186">
        <v>92</v>
      </c>
      <c r="H103" s="187">
        <v>0.75</v>
      </c>
      <c r="I103" s="186">
        <f t="shared" si="12"/>
        <v>92.75</v>
      </c>
      <c r="J103" s="187">
        <f>VLOOKUP(F103,[2]导出计数_姓名!A$2:E$31,5,0)</f>
        <v>70.52</v>
      </c>
      <c r="K103" s="186"/>
      <c r="L103" s="187">
        <f t="shared" si="13"/>
        <v>70.52</v>
      </c>
      <c r="M103" s="187">
        <f>VLOOKUP(F103,[2]导出计数_姓名!A$2:G$31,7,0)</f>
        <v>65.8</v>
      </c>
      <c r="N103" s="186"/>
      <c r="O103" s="187">
        <f t="shared" si="14"/>
        <v>65.8</v>
      </c>
      <c r="P103" s="187">
        <f t="shared" si="9"/>
        <v>73.382499999999993</v>
      </c>
      <c r="Q103" s="186">
        <v>100</v>
      </c>
      <c r="R103" s="186">
        <f>VLOOKUP(F103,[1]Sheet12!A$2:C$110,3,0)</f>
        <v>100</v>
      </c>
      <c r="S103" s="186" t="s">
        <v>109</v>
      </c>
      <c r="T103" s="189"/>
      <c r="U103" s="189"/>
      <c r="V103" s="189"/>
      <c r="W103" s="189"/>
    </row>
    <row r="104" spans="1:23" x14ac:dyDescent="0.2">
      <c r="A104" s="199" t="s">
        <v>1446</v>
      </c>
      <c r="B104" s="186" t="s">
        <v>25</v>
      </c>
      <c r="C104" s="186">
        <v>109</v>
      </c>
      <c r="D104" s="186" t="s">
        <v>1413</v>
      </c>
      <c r="E104" s="186" t="s">
        <v>212</v>
      </c>
      <c r="F104" s="186" t="s">
        <v>213</v>
      </c>
      <c r="G104" s="186">
        <v>92</v>
      </c>
      <c r="H104" s="187">
        <v>0.75</v>
      </c>
      <c r="I104" s="186">
        <f t="shared" si="12"/>
        <v>92.75</v>
      </c>
      <c r="J104" s="187">
        <f>VLOOKUP(F104,[2]导出计数_姓名!A$2:E$31,5,0)</f>
        <v>69.39</v>
      </c>
      <c r="K104" s="186"/>
      <c r="L104" s="187">
        <f t="shared" si="13"/>
        <v>69.39</v>
      </c>
      <c r="M104" s="187">
        <f>VLOOKUP(F104,[2]导出计数_姓名!A$2:G$31,7,0)</f>
        <v>71.599999999999994</v>
      </c>
      <c r="N104" s="186"/>
      <c r="O104" s="187">
        <f t="shared" si="14"/>
        <v>71.599999999999994</v>
      </c>
      <c r="P104" s="187">
        <f t="shared" si="9"/>
        <v>73.114999999999995</v>
      </c>
      <c r="Q104" s="186">
        <v>101</v>
      </c>
      <c r="R104" s="186">
        <f>VLOOKUP(F104,[1]Sheet12!A$2:C$110,3,0)</f>
        <v>103</v>
      </c>
      <c r="S104" s="186" t="s">
        <v>28</v>
      </c>
      <c r="T104" s="189"/>
      <c r="U104" s="189"/>
      <c r="V104" s="189"/>
      <c r="W104" s="189"/>
    </row>
    <row r="105" spans="1:23" x14ac:dyDescent="0.2">
      <c r="A105" s="199" t="s">
        <v>1446</v>
      </c>
      <c r="B105" s="186" t="s">
        <v>25</v>
      </c>
      <c r="C105" s="186">
        <v>109</v>
      </c>
      <c r="D105" s="186" t="s">
        <v>1413</v>
      </c>
      <c r="E105" s="186" t="s">
        <v>214</v>
      </c>
      <c r="F105" s="186" t="s">
        <v>215</v>
      </c>
      <c r="G105" s="186">
        <v>92</v>
      </c>
      <c r="H105" s="187">
        <v>0.75</v>
      </c>
      <c r="I105" s="186">
        <f t="shared" si="12"/>
        <v>92.75</v>
      </c>
      <c r="J105" s="187">
        <f>VLOOKUP(F105,[2]导出计数_姓名!A$2:E$31,5,0)</f>
        <v>69.94</v>
      </c>
      <c r="K105" s="186"/>
      <c r="L105" s="187">
        <f t="shared" si="13"/>
        <v>69.94</v>
      </c>
      <c r="M105" s="187">
        <f>VLOOKUP(F105,[2]导出计数_姓名!A$2:G$31,7,0)</f>
        <v>55.6</v>
      </c>
      <c r="N105" s="186"/>
      <c r="O105" s="187">
        <f t="shared" si="14"/>
        <v>55.6</v>
      </c>
      <c r="P105" s="187">
        <f t="shared" si="9"/>
        <v>71.927499999999995</v>
      </c>
      <c r="Q105" s="186">
        <v>102</v>
      </c>
      <c r="R105" s="186">
        <f>VLOOKUP(F105,[1]Sheet12!A$2:C$110,3,0)</f>
        <v>102</v>
      </c>
      <c r="S105" s="186" t="s">
        <v>109</v>
      </c>
      <c r="T105" s="189"/>
      <c r="U105" s="189"/>
      <c r="V105" s="189"/>
      <c r="W105" s="189"/>
    </row>
    <row r="106" spans="1:23" x14ac:dyDescent="0.2">
      <c r="A106" s="199" t="s">
        <v>1446</v>
      </c>
      <c r="B106" s="186" t="s">
        <v>25</v>
      </c>
      <c r="C106" s="186">
        <v>109</v>
      </c>
      <c r="D106" s="186" t="s">
        <v>1411</v>
      </c>
      <c r="E106" s="186" t="s">
        <v>216</v>
      </c>
      <c r="F106" s="186" t="s">
        <v>217</v>
      </c>
      <c r="G106" s="186">
        <v>92</v>
      </c>
      <c r="H106" s="187">
        <v>1.25</v>
      </c>
      <c r="I106" s="186">
        <f t="shared" si="12"/>
        <v>93.25</v>
      </c>
      <c r="J106" s="187">
        <v>70.56</v>
      </c>
      <c r="K106" s="186"/>
      <c r="L106" s="187">
        <f t="shared" si="13"/>
        <v>70.56</v>
      </c>
      <c r="M106" s="187">
        <v>42.3</v>
      </c>
      <c r="N106" s="186"/>
      <c r="O106" s="187">
        <f t="shared" si="14"/>
        <v>42.3</v>
      </c>
      <c r="P106" s="187">
        <f t="shared" si="9"/>
        <v>71.137500000000003</v>
      </c>
      <c r="Q106" s="186">
        <v>103</v>
      </c>
      <c r="R106" s="186">
        <f>VLOOKUP(F106,[1]Sheet12!A$2:C$110,3,0)</f>
        <v>99</v>
      </c>
      <c r="S106" s="186" t="s">
        <v>109</v>
      </c>
      <c r="T106" s="189"/>
      <c r="U106" s="189"/>
      <c r="V106" s="189"/>
      <c r="W106" s="189"/>
    </row>
    <row r="107" spans="1:23" x14ac:dyDescent="0.2">
      <c r="A107" s="199" t="s">
        <v>1446</v>
      </c>
      <c r="B107" s="186" t="s">
        <v>25</v>
      </c>
      <c r="C107" s="186">
        <v>109</v>
      </c>
      <c r="D107" s="186" t="s">
        <v>1413</v>
      </c>
      <c r="E107" s="186" t="s">
        <v>218</v>
      </c>
      <c r="F107" s="186" t="s">
        <v>219</v>
      </c>
      <c r="G107" s="186">
        <v>92</v>
      </c>
      <c r="H107" s="187">
        <v>0.75</v>
      </c>
      <c r="I107" s="186">
        <f t="shared" si="12"/>
        <v>92.75</v>
      </c>
      <c r="J107" s="187">
        <f>VLOOKUP(F107,[2]导出计数_姓名!A$2:E$31,5,0)</f>
        <v>66.540000000000006</v>
      </c>
      <c r="K107" s="186"/>
      <c r="L107" s="187">
        <f t="shared" si="13"/>
        <v>66.540000000000006</v>
      </c>
      <c r="M107" s="187">
        <f>VLOOKUP(F107,[2]导出计数_姓名!A$2:G$31,7,0)</f>
        <v>62.15</v>
      </c>
      <c r="N107" s="186"/>
      <c r="O107" s="187">
        <f t="shared" si="14"/>
        <v>62.15</v>
      </c>
      <c r="P107" s="187">
        <f t="shared" si="9"/>
        <v>70.032499999999999</v>
      </c>
      <c r="Q107" s="186">
        <v>104</v>
      </c>
      <c r="R107" s="186">
        <f>VLOOKUP(F107,[1]Sheet12!A$2:C$110,3,0)</f>
        <v>105</v>
      </c>
      <c r="S107" s="186" t="s">
        <v>109</v>
      </c>
      <c r="T107" s="189"/>
      <c r="U107" s="189"/>
      <c r="V107" s="189"/>
      <c r="W107" s="189"/>
    </row>
    <row r="108" spans="1:23" x14ac:dyDescent="0.2">
      <c r="A108" s="199" t="s">
        <v>1446</v>
      </c>
      <c r="B108" s="186" t="s">
        <v>25</v>
      </c>
      <c r="C108" s="186">
        <v>109</v>
      </c>
      <c r="D108" s="186" t="s">
        <v>1411</v>
      </c>
      <c r="E108" s="186" t="s">
        <v>220</v>
      </c>
      <c r="F108" s="186" t="s">
        <v>221</v>
      </c>
      <c r="G108" s="186">
        <v>92</v>
      </c>
      <c r="H108" s="187">
        <v>2</v>
      </c>
      <c r="I108" s="186">
        <f t="shared" si="12"/>
        <v>94</v>
      </c>
      <c r="J108" s="187">
        <v>63.14</v>
      </c>
      <c r="K108" s="186"/>
      <c r="L108" s="187">
        <f t="shared" si="13"/>
        <v>63.14</v>
      </c>
      <c r="M108" s="187">
        <v>70.8</v>
      </c>
      <c r="N108" s="186"/>
      <c r="O108" s="187">
        <f t="shared" si="14"/>
        <v>70.8</v>
      </c>
      <c r="P108" s="187">
        <f t="shared" si="9"/>
        <v>68.535000000000011</v>
      </c>
      <c r="Q108" s="186">
        <v>105</v>
      </c>
      <c r="R108" s="186">
        <f>VLOOKUP(F108,[1]Sheet12!A$2:C$110,3,0)</f>
        <v>108</v>
      </c>
      <c r="S108" s="186" t="s">
        <v>109</v>
      </c>
      <c r="T108" s="189"/>
      <c r="U108" s="189"/>
      <c r="V108" s="189"/>
      <c r="W108" s="189"/>
    </row>
    <row r="109" spans="1:23" x14ac:dyDescent="0.2">
      <c r="A109" s="199" t="s">
        <v>1446</v>
      </c>
      <c r="B109" s="186" t="s">
        <v>25</v>
      </c>
      <c r="C109" s="186">
        <v>109</v>
      </c>
      <c r="D109" s="186" t="s">
        <v>1413</v>
      </c>
      <c r="E109" s="186" t="s">
        <v>222</v>
      </c>
      <c r="F109" s="186" t="s">
        <v>223</v>
      </c>
      <c r="G109" s="186">
        <v>92</v>
      </c>
      <c r="H109" s="187">
        <v>0.75</v>
      </c>
      <c r="I109" s="186">
        <f t="shared" si="12"/>
        <v>92.75</v>
      </c>
      <c r="J109" s="187">
        <f>VLOOKUP(F109,[2]导出计数_姓名!A$2:E$31,5,0)</f>
        <v>65.19</v>
      </c>
      <c r="K109" s="186"/>
      <c r="L109" s="187">
        <f t="shared" si="13"/>
        <v>65.19</v>
      </c>
      <c r="M109" s="187">
        <f>VLOOKUP(F109,[2]导出计数_姓名!A$2:G$31,7,0)</f>
        <v>54.7</v>
      </c>
      <c r="N109" s="186"/>
      <c r="O109" s="187">
        <f t="shared" si="14"/>
        <v>54.7</v>
      </c>
      <c r="P109" s="187">
        <f t="shared" si="9"/>
        <v>68.275000000000006</v>
      </c>
      <c r="Q109" s="186">
        <v>106</v>
      </c>
      <c r="R109" s="186">
        <f>VLOOKUP(F109,[1]Sheet12!A$2:C$110,3,0)</f>
        <v>106</v>
      </c>
      <c r="S109" s="186" t="s">
        <v>109</v>
      </c>
      <c r="T109" s="189"/>
      <c r="U109" s="189"/>
      <c r="V109" s="189"/>
      <c r="W109" s="189"/>
    </row>
    <row r="110" spans="1:23" x14ac:dyDescent="0.2">
      <c r="A110" s="199" t="s">
        <v>1446</v>
      </c>
      <c r="B110" s="186" t="s">
        <v>25</v>
      </c>
      <c r="C110" s="186">
        <v>109</v>
      </c>
      <c r="D110" s="186" t="s">
        <v>1413</v>
      </c>
      <c r="E110" s="186" t="s">
        <v>224</v>
      </c>
      <c r="F110" s="186" t="s">
        <v>225</v>
      </c>
      <c r="G110" s="186">
        <v>92</v>
      </c>
      <c r="H110" s="187">
        <v>0.75</v>
      </c>
      <c r="I110" s="186">
        <f t="shared" si="12"/>
        <v>92.75</v>
      </c>
      <c r="J110" s="187">
        <f>VLOOKUP(F110,[2]导出计数_姓名!A$2:E$31,5,0)</f>
        <v>64.650000000000006</v>
      </c>
      <c r="K110" s="186">
        <v>2.2000000000000002</v>
      </c>
      <c r="L110" s="187">
        <f t="shared" si="13"/>
        <v>66.850000000000009</v>
      </c>
      <c r="M110" s="187">
        <f>VLOOKUP(F110,[2]导出计数_姓名!A$2:G$31,7,0)</f>
        <v>35.6</v>
      </c>
      <c r="N110" s="186"/>
      <c r="O110" s="187">
        <f t="shared" si="14"/>
        <v>35.6</v>
      </c>
      <c r="P110" s="187">
        <f t="shared" si="9"/>
        <v>67.61</v>
      </c>
      <c r="Q110" s="186">
        <v>107</v>
      </c>
      <c r="R110" s="186">
        <f>VLOOKUP(F110,[1]Sheet12!A$2:C$110,3,0)</f>
        <v>107</v>
      </c>
      <c r="S110" s="186" t="s">
        <v>109</v>
      </c>
      <c r="T110" s="189"/>
      <c r="U110" s="189"/>
      <c r="V110" s="189"/>
      <c r="W110" s="189"/>
    </row>
    <row r="111" spans="1:23" x14ac:dyDescent="0.2">
      <c r="A111" s="199" t="s">
        <v>1446</v>
      </c>
      <c r="B111" s="186" t="s">
        <v>25</v>
      </c>
      <c r="C111" s="186">
        <v>109</v>
      </c>
      <c r="D111" s="186" t="s">
        <v>1413</v>
      </c>
      <c r="E111" s="186" t="s">
        <v>226</v>
      </c>
      <c r="F111" s="186" t="s">
        <v>227</v>
      </c>
      <c r="G111" s="186">
        <v>92</v>
      </c>
      <c r="H111" s="187">
        <v>0.75</v>
      </c>
      <c r="I111" s="186">
        <f t="shared" si="12"/>
        <v>92.75</v>
      </c>
      <c r="J111" s="187">
        <f>VLOOKUP(F111,[2]导出计数_姓名!A$2:E$31,5,0)</f>
        <v>60.46</v>
      </c>
      <c r="K111" s="186"/>
      <c r="L111" s="187">
        <f t="shared" si="13"/>
        <v>60.46</v>
      </c>
      <c r="M111" s="187">
        <f>VLOOKUP(F111,[2]导出计数_姓名!A$2:G$31,7,0)</f>
        <v>55.8</v>
      </c>
      <c r="N111" s="186"/>
      <c r="O111" s="187">
        <f t="shared" si="14"/>
        <v>55.8</v>
      </c>
      <c r="P111" s="187">
        <f t="shared" si="9"/>
        <v>64.837500000000006</v>
      </c>
      <c r="Q111" s="186">
        <v>108</v>
      </c>
      <c r="R111" s="186">
        <f>VLOOKUP(F111,[1]Sheet12!A$2:C$110,3,0)</f>
        <v>109</v>
      </c>
      <c r="S111" s="186" t="s">
        <v>109</v>
      </c>
      <c r="T111" s="189"/>
      <c r="U111" s="189"/>
      <c r="V111" s="189"/>
      <c r="W111" s="189"/>
    </row>
    <row r="112" spans="1:23" x14ac:dyDescent="0.2">
      <c r="A112" s="199" t="s">
        <v>1446</v>
      </c>
      <c r="B112" s="186" t="s">
        <v>25</v>
      </c>
      <c r="C112" s="186">
        <v>109</v>
      </c>
      <c r="D112" s="186" t="s">
        <v>1412</v>
      </c>
      <c r="E112" s="186">
        <v>2130110302</v>
      </c>
      <c r="F112" s="186" t="s">
        <v>228</v>
      </c>
      <c r="G112" s="186">
        <v>92</v>
      </c>
      <c r="H112" s="187"/>
      <c r="I112" s="186">
        <f>SUM(G112,H112)</f>
        <v>92</v>
      </c>
      <c r="J112" s="187">
        <v>67.049382719999997</v>
      </c>
      <c r="K112" s="186"/>
      <c r="L112" s="187">
        <f>SUM(J112:K112)</f>
        <v>67.049382719999997</v>
      </c>
      <c r="M112" s="187">
        <v>0</v>
      </c>
      <c r="N112" s="186"/>
      <c r="O112" s="187">
        <v>0</v>
      </c>
      <c r="P112" s="187">
        <f t="shared" si="9"/>
        <v>64.087037039999998</v>
      </c>
      <c r="Q112" s="186">
        <v>109</v>
      </c>
      <c r="R112" s="186">
        <f>VLOOKUP(F112,[1]Sheet12!A$2:C$110,3,0)</f>
        <v>104</v>
      </c>
      <c r="S112" s="186" t="s">
        <v>109</v>
      </c>
      <c r="T112" s="189"/>
      <c r="U112" s="189"/>
      <c r="V112" s="189"/>
      <c r="W112" s="189"/>
    </row>
    <row r="113" spans="1:14" x14ac:dyDescent="0.2">
      <c r="A113" s="30" t="s">
        <v>559</v>
      </c>
      <c r="B113" s="31" t="s">
        <v>560</v>
      </c>
      <c r="C113" s="8"/>
      <c r="D113" s="31"/>
      <c r="E113" s="31"/>
      <c r="F113" s="31"/>
      <c r="G113" s="31"/>
      <c r="H113" s="31"/>
      <c r="I113" s="31"/>
      <c r="J113" s="31"/>
      <c r="K113" s="31"/>
      <c r="L113" s="31"/>
      <c r="M113" s="31"/>
      <c r="N113" s="31"/>
    </row>
    <row r="114" spans="1:14" x14ac:dyDescent="0.2">
      <c r="A114" s="33"/>
      <c r="B114" s="34" t="s">
        <v>561</v>
      </c>
      <c r="C114" s="8"/>
      <c r="D114" s="31"/>
      <c r="E114" s="31"/>
      <c r="F114" s="31"/>
      <c r="G114" s="31"/>
      <c r="H114" s="31"/>
      <c r="I114" s="31"/>
      <c r="J114" s="31"/>
      <c r="K114" s="31"/>
      <c r="L114" s="31"/>
      <c r="M114" s="31"/>
      <c r="N114" s="31"/>
    </row>
    <row r="115" spans="1:14" x14ac:dyDescent="0.2">
      <c r="A115" s="33"/>
      <c r="B115" s="31" t="s">
        <v>562</v>
      </c>
      <c r="C115" s="8"/>
      <c r="D115" s="31"/>
      <c r="E115" s="31"/>
      <c r="F115" s="31"/>
      <c r="G115" s="31"/>
      <c r="H115" s="31"/>
      <c r="I115" s="31"/>
      <c r="J115" s="31"/>
      <c r="K115" s="31"/>
      <c r="L115" s="31"/>
      <c r="M115" s="31"/>
      <c r="N115" s="31"/>
    </row>
    <row r="116" spans="1:14" x14ac:dyDescent="0.2">
      <c r="A116" s="33"/>
      <c r="B116" s="31" t="s">
        <v>563</v>
      </c>
      <c r="C116" s="1"/>
      <c r="D116" s="31"/>
      <c r="E116" s="31"/>
      <c r="F116" s="31"/>
      <c r="G116" s="31"/>
      <c r="H116" s="31"/>
      <c r="I116" s="31"/>
      <c r="J116" s="31"/>
      <c r="K116" s="31"/>
      <c r="L116" s="31"/>
      <c r="M116" s="31"/>
      <c r="N116" s="31"/>
    </row>
    <row r="117" spans="1:14" x14ac:dyDescent="0.2">
      <c r="A117" s="35"/>
      <c r="B117" s="34" t="s">
        <v>564</v>
      </c>
      <c r="C117" s="1"/>
      <c r="D117" s="31"/>
      <c r="E117" s="31"/>
      <c r="F117" s="31"/>
      <c r="G117" s="31"/>
      <c r="H117" s="31"/>
      <c r="I117" s="31"/>
      <c r="J117" s="31"/>
      <c r="K117" s="31"/>
      <c r="L117" s="31"/>
      <c r="M117" s="31"/>
      <c r="N117" s="31"/>
    </row>
  </sheetData>
  <mergeCells count="3">
    <mergeCell ref="A1:V1"/>
    <mergeCell ref="A2:B2"/>
    <mergeCell ref="C2:D2"/>
  </mergeCells>
  <phoneticPr fontId="1" type="noConversion"/>
  <dataValidations count="4">
    <dataValidation type="list" allowBlank="1" showInputMessage="1" showErrorMessage="1" sqref="T1:T3" xr:uid="{7C7D76CF-4CDB-4FBF-8AFD-A1D56A0E7AAA}">
      <formula1>$CH$107:$CH$114</formula1>
    </dataValidation>
    <dataValidation type="list" allowBlank="1" showInputMessage="1" showErrorMessage="1" sqref="U1" xr:uid="{A2F986D4-B003-43C7-AC24-BFDCD515D702}">
      <formula1>$CJ$107:$CJ$110</formula1>
    </dataValidation>
    <dataValidation type="list" allowBlank="1" showInputMessage="1" showErrorMessage="1" sqref="V3" xr:uid="{4A333A76-195C-4CC5-9F02-883FA7A4F618}">
      <formula1>$CI$107:$CI$109</formula1>
    </dataValidation>
    <dataValidation type="list" allowBlank="1" showErrorMessage="1" sqref="S4:S30" xr:uid="{AD2C59C4-2A65-4DCC-8649-C99174161EC5}">
      <formula1>"是,否"</formula1>
      <formula2>0</formula2>
    </dataValidation>
  </dataValidation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76F41-9A64-4BD0-A091-017EC2EAE46E}">
  <dimension ref="A1:W128"/>
  <sheetViews>
    <sheetView tabSelected="1" view="pageBreakPreview" zoomScale="85" zoomScaleNormal="100" zoomScaleSheetLayoutView="85" workbookViewId="0">
      <selection activeCell="V16" sqref="V16"/>
    </sheetView>
  </sheetViews>
  <sheetFormatPr defaultRowHeight="14.25" x14ac:dyDescent="0.2"/>
  <cols>
    <col min="1" max="1" width="24.75" customWidth="1"/>
    <col min="2" max="2" width="16.875" customWidth="1"/>
    <col min="4" max="4" width="11.75" customWidth="1"/>
    <col min="5" max="5" width="13.625" customWidth="1"/>
    <col min="20" max="20" width="15.125" customWidth="1"/>
    <col min="21" max="21" width="12.375" customWidth="1"/>
    <col min="22" max="22" width="12.875" customWidth="1"/>
    <col min="23" max="23" width="10.625" customWidth="1"/>
  </cols>
  <sheetData>
    <row r="1" spans="1:23" ht="22.5" x14ac:dyDescent="0.2">
      <c r="A1" s="206" t="s">
        <v>1448</v>
      </c>
      <c r="B1" s="206"/>
      <c r="C1" s="206"/>
      <c r="D1" s="206"/>
      <c r="E1" s="206"/>
      <c r="F1" s="206"/>
      <c r="G1" s="212"/>
      <c r="H1" s="206"/>
      <c r="I1" s="212"/>
      <c r="J1" s="206"/>
      <c r="K1" s="206"/>
      <c r="L1" s="206"/>
      <c r="M1" s="206"/>
      <c r="N1" s="206"/>
      <c r="O1" s="206"/>
      <c r="P1" s="212"/>
      <c r="Q1" s="206"/>
      <c r="R1" s="206"/>
      <c r="S1" s="206"/>
      <c r="T1" s="213"/>
      <c r="U1" s="213"/>
      <c r="V1" s="206"/>
      <c r="W1" s="35"/>
    </row>
    <row r="2" spans="1:23" x14ac:dyDescent="0.2">
      <c r="A2" s="214" t="s">
        <v>1444</v>
      </c>
      <c r="B2" s="214"/>
      <c r="C2" s="215" t="s">
        <v>1416</v>
      </c>
      <c r="D2" s="215"/>
      <c r="E2" s="190"/>
      <c r="F2" s="190"/>
      <c r="G2" s="191"/>
      <c r="H2" s="192"/>
      <c r="I2" s="192"/>
      <c r="J2" s="193"/>
      <c r="K2" s="190"/>
      <c r="L2" s="192"/>
      <c r="M2" s="192"/>
      <c r="N2" s="190"/>
      <c r="O2" s="192"/>
      <c r="P2" s="194"/>
      <c r="Q2" s="13" t="s">
        <v>1</v>
      </c>
      <c r="R2" s="14"/>
      <c r="S2" s="15"/>
      <c r="T2" s="190"/>
      <c r="U2" s="195"/>
      <c r="V2" s="14"/>
      <c r="W2" s="14"/>
    </row>
    <row r="3" spans="1:23" ht="27" x14ac:dyDescent="0.2">
      <c r="A3" s="180" t="s">
        <v>2</v>
      </c>
      <c r="B3" s="181" t="s">
        <v>3</v>
      </c>
      <c r="C3" s="182" t="s">
        <v>4</v>
      </c>
      <c r="D3" s="180" t="s">
        <v>5</v>
      </c>
      <c r="E3" s="180" t="s">
        <v>6</v>
      </c>
      <c r="F3" s="180" t="s">
        <v>7</v>
      </c>
      <c r="G3" s="182" t="s">
        <v>8</v>
      </c>
      <c r="H3" s="183" t="s">
        <v>9</v>
      </c>
      <c r="I3" s="183" t="s">
        <v>10</v>
      </c>
      <c r="J3" s="183" t="s">
        <v>11</v>
      </c>
      <c r="K3" s="181" t="s">
        <v>12</v>
      </c>
      <c r="L3" s="183" t="s">
        <v>13</v>
      </c>
      <c r="M3" s="183" t="s">
        <v>14</v>
      </c>
      <c r="N3" s="181" t="s">
        <v>15</v>
      </c>
      <c r="O3" s="183" t="s">
        <v>16</v>
      </c>
      <c r="P3" s="183" t="s">
        <v>17</v>
      </c>
      <c r="Q3" s="182" t="s">
        <v>18</v>
      </c>
      <c r="R3" s="181" t="s">
        <v>19</v>
      </c>
      <c r="S3" s="185" t="s">
        <v>20</v>
      </c>
      <c r="T3" s="181" t="s">
        <v>21</v>
      </c>
      <c r="U3" s="181" t="s">
        <v>22</v>
      </c>
      <c r="V3" s="181" t="s">
        <v>23</v>
      </c>
      <c r="W3" s="196" t="s">
        <v>24</v>
      </c>
    </row>
    <row r="4" spans="1:23" x14ac:dyDescent="0.2">
      <c r="A4" s="199" t="s">
        <v>1446</v>
      </c>
      <c r="B4" s="186" t="s">
        <v>229</v>
      </c>
      <c r="C4" s="186">
        <v>120</v>
      </c>
      <c r="D4" s="186" t="s">
        <v>230</v>
      </c>
      <c r="E4" s="186">
        <v>2330110035</v>
      </c>
      <c r="F4" s="186" t="s">
        <v>1417</v>
      </c>
      <c r="G4" s="186">
        <v>92</v>
      </c>
      <c r="H4" s="187">
        <v>8.0500000000000007</v>
      </c>
      <c r="I4" s="187">
        <v>100</v>
      </c>
      <c r="J4" s="187">
        <v>88.71</v>
      </c>
      <c r="K4" s="186">
        <v>13.625</v>
      </c>
      <c r="L4" s="187">
        <v>100</v>
      </c>
      <c r="M4" s="187">
        <v>81.400000000000006</v>
      </c>
      <c r="N4" s="186"/>
      <c r="O4" s="187">
        <v>81.400000000000006</v>
      </c>
      <c r="P4" s="187">
        <f t="shared" ref="P4:P67" si="0">I4*15%+L4*75%+O4*10%</f>
        <v>98.14</v>
      </c>
      <c r="Q4" s="186">
        <v>1</v>
      </c>
      <c r="R4" s="186">
        <v>11</v>
      </c>
      <c r="S4" s="186" t="s">
        <v>28</v>
      </c>
      <c r="T4" s="188" t="s">
        <v>29</v>
      </c>
      <c r="U4" s="197"/>
      <c r="V4" s="188" t="s">
        <v>231</v>
      </c>
      <c r="W4" s="197"/>
    </row>
    <row r="5" spans="1:23" x14ac:dyDescent="0.2">
      <c r="A5" s="199" t="s">
        <v>1446</v>
      </c>
      <c r="B5" s="186" t="s">
        <v>229</v>
      </c>
      <c r="C5" s="186">
        <v>120</v>
      </c>
      <c r="D5" s="186" t="s">
        <v>232</v>
      </c>
      <c r="E5" s="186" t="s">
        <v>233</v>
      </c>
      <c r="F5" s="186" t="s">
        <v>234</v>
      </c>
      <c r="G5" s="186">
        <v>92</v>
      </c>
      <c r="H5" s="187">
        <v>0.75</v>
      </c>
      <c r="I5" s="187">
        <f t="shared" ref="I5:I37" si="1">G5+H5</f>
        <v>92.75</v>
      </c>
      <c r="J5" s="187">
        <v>91.681818181818187</v>
      </c>
      <c r="K5" s="186">
        <v>10.25</v>
      </c>
      <c r="L5" s="187">
        <v>100</v>
      </c>
      <c r="M5" s="187">
        <v>84.65</v>
      </c>
      <c r="N5" s="186"/>
      <c r="O5" s="187">
        <v>84.65</v>
      </c>
      <c r="P5" s="187">
        <f t="shared" si="0"/>
        <v>97.377499999999998</v>
      </c>
      <c r="Q5" s="186">
        <v>2</v>
      </c>
      <c r="R5" s="186">
        <v>2</v>
      </c>
      <c r="S5" s="186" t="s">
        <v>28</v>
      </c>
      <c r="T5" s="188" t="s">
        <v>29</v>
      </c>
      <c r="U5" s="197"/>
      <c r="V5" s="188" t="s">
        <v>235</v>
      </c>
      <c r="W5" s="197"/>
    </row>
    <row r="6" spans="1:23" x14ac:dyDescent="0.2">
      <c r="A6" s="199" t="s">
        <v>1446</v>
      </c>
      <c r="B6" s="186" t="s">
        <v>229</v>
      </c>
      <c r="C6" s="186">
        <v>120</v>
      </c>
      <c r="D6" s="186" t="s">
        <v>230</v>
      </c>
      <c r="E6" s="186">
        <v>2330110050</v>
      </c>
      <c r="F6" s="186" t="s">
        <v>236</v>
      </c>
      <c r="G6" s="186">
        <v>92</v>
      </c>
      <c r="H6" s="187">
        <v>3.75</v>
      </c>
      <c r="I6" s="187">
        <f t="shared" si="1"/>
        <v>95.75</v>
      </c>
      <c r="J6" s="187">
        <v>92.12</v>
      </c>
      <c r="K6" s="186">
        <v>11.4</v>
      </c>
      <c r="L6" s="187">
        <v>100</v>
      </c>
      <c r="M6" s="187">
        <v>70.900000000000006</v>
      </c>
      <c r="N6" s="186"/>
      <c r="O6" s="187">
        <v>70.900000000000006</v>
      </c>
      <c r="P6" s="187">
        <f t="shared" si="0"/>
        <v>96.452500000000001</v>
      </c>
      <c r="Q6" s="186">
        <v>3</v>
      </c>
      <c r="R6" s="186">
        <v>1</v>
      </c>
      <c r="S6" s="186" t="s">
        <v>28</v>
      </c>
      <c r="T6" s="188" t="s">
        <v>29</v>
      </c>
      <c r="U6" s="197"/>
      <c r="V6" s="188" t="s">
        <v>235</v>
      </c>
      <c r="W6" s="197"/>
    </row>
    <row r="7" spans="1:23" x14ac:dyDescent="0.2">
      <c r="A7" s="199" t="s">
        <v>1446</v>
      </c>
      <c r="B7" s="186" t="s">
        <v>229</v>
      </c>
      <c r="C7" s="186">
        <v>120</v>
      </c>
      <c r="D7" s="186" t="s">
        <v>230</v>
      </c>
      <c r="E7" s="186">
        <v>2330110045</v>
      </c>
      <c r="F7" s="186" t="s">
        <v>237</v>
      </c>
      <c r="G7" s="186">
        <v>92</v>
      </c>
      <c r="H7" s="187">
        <v>4</v>
      </c>
      <c r="I7" s="187">
        <f t="shared" si="1"/>
        <v>96</v>
      </c>
      <c r="J7" s="187">
        <v>89.05</v>
      </c>
      <c r="K7" s="186">
        <v>12.5</v>
      </c>
      <c r="L7" s="187">
        <v>100</v>
      </c>
      <c r="M7" s="187">
        <v>68.2</v>
      </c>
      <c r="N7" s="186"/>
      <c r="O7" s="187">
        <v>68.2</v>
      </c>
      <c r="P7" s="187">
        <f t="shared" si="0"/>
        <v>96.22</v>
      </c>
      <c r="Q7" s="186">
        <v>4</v>
      </c>
      <c r="R7" s="186">
        <v>9</v>
      </c>
      <c r="S7" s="186" t="s">
        <v>28</v>
      </c>
      <c r="T7" s="188" t="s">
        <v>29</v>
      </c>
      <c r="U7" s="197"/>
      <c r="V7" s="188" t="s">
        <v>238</v>
      </c>
      <c r="W7" s="197"/>
    </row>
    <row r="8" spans="1:23" x14ac:dyDescent="0.2">
      <c r="A8" s="199" t="s">
        <v>1446</v>
      </c>
      <c r="B8" s="186" t="s">
        <v>229</v>
      </c>
      <c r="C8" s="186">
        <v>120</v>
      </c>
      <c r="D8" s="186" t="s">
        <v>230</v>
      </c>
      <c r="E8" s="186">
        <v>2310110166</v>
      </c>
      <c r="F8" s="186" t="s">
        <v>1418</v>
      </c>
      <c r="G8" s="186">
        <v>92</v>
      </c>
      <c r="H8" s="187">
        <v>5.5</v>
      </c>
      <c r="I8" s="187">
        <f t="shared" si="1"/>
        <v>97.5</v>
      </c>
      <c r="J8" s="187">
        <v>91.29</v>
      </c>
      <c r="K8" s="186">
        <v>5.25</v>
      </c>
      <c r="L8" s="187">
        <f t="shared" ref="L8:L71" si="2">J8+K8</f>
        <v>96.54</v>
      </c>
      <c r="M8" s="187">
        <v>80.150000000000006</v>
      </c>
      <c r="N8" s="186"/>
      <c r="O8" s="187">
        <v>80.150000000000006</v>
      </c>
      <c r="P8" s="187">
        <f t="shared" si="0"/>
        <v>95.045000000000002</v>
      </c>
      <c r="Q8" s="186">
        <v>5</v>
      </c>
      <c r="R8" s="186">
        <v>3</v>
      </c>
      <c r="S8" s="186" t="s">
        <v>28</v>
      </c>
      <c r="T8" s="188" t="s">
        <v>29</v>
      </c>
      <c r="U8" s="197"/>
      <c r="V8" s="188" t="s">
        <v>238</v>
      </c>
      <c r="W8" s="197"/>
    </row>
    <row r="9" spans="1:23" x14ac:dyDescent="0.2">
      <c r="A9" s="199" t="s">
        <v>1446</v>
      </c>
      <c r="B9" s="186" t="s">
        <v>229</v>
      </c>
      <c r="C9" s="186">
        <v>120</v>
      </c>
      <c r="D9" s="186" t="s">
        <v>232</v>
      </c>
      <c r="E9" s="186" t="s">
        <v>239</v>
      </c>
      <c r="F9" s="186" t="s">
        <v>240</v>
      </c>
      <c r="G9" s="186">
        <v>92</v>
      </c>
      <c r="H9" s="187">
        <v>4.625</v>
      </c>
      <c r="I9" s="187">
        <f t="shared" si="1"/>
        <v>96.625</v>
      </c>
      <c r="J9" s="187">
        <v>89.88636363636364</v>
      </c>
      <c r="K9" s="186">
        <v>6.2</v>
      </c>
      <c r="L9" s="187">
        <f t="shared" si="2"/>
        <v>96.086363636363643</v>
      </c>
      <c r="M9" s="187">
        <v>77.7</v>
      </c>
      <c r="N9" s="186"/>
      <c r="O9" s="187">
        <v>77.7</v>
      </c>
      <c r="P9" s="187">
        <f t="shared" si="0"/>
        <v>94.328522727272727</v>
      </c>
      <c r="Q9" s="186">
        <v>6</v>
      </c>
      <c r="R9" s="186">
        <v>5</v>
      </c>
      <c r="S9" s="186" t="s">
        <v>28</v>
      </c>
      <c r="T9" s="188" t="s">
        <v>29</v>
      </c>
      <c r="U9" s="197"/>
      <c r="V9" s="188" t="s">
        <v>238</v>
      </c>
      <c r="W9" s="197"/>
    </row>
    <row r="10" spans="1:23" x14ac:dyDescent="0.2">
      <c r="A10" s="199" t="s">
        <v>1446</v>
      </c>
      <c r="B10" s="186" t="s">
        <v>229</v>
      </c>
      <c r="C10" s="186">
        <v>120</v>
      </c>
      <c r="D10" s="186" t="s">
        <v>241</v>
      </c>
      <c r="E10" s="186" t="s">
        <v>242</v>
      </c>
      <c r="F10" s="186" t="s">
        <v>243</v>
      </c>
      <c r="G10" s="186">
        <v>92</v>
      </c>
      <c r="H10" s="187">
        <v>2</v>
      </c>
      <c r="I10" s="187">
        <f t="shared" si="1"/>
        <v>94</v>
      </c>
      <c r="J10" s="187">
        <v>89.607142857142904</v>
      </c>
      <c r="K10" s="186">
        <f>4.475+1.2</f>
        <v>5.6749999999999998</v>
      </c>
      <c r="L10" s="187">
        <f t="shared" si="2"/>
        <v>95.282142857142901</v>
      </c>
      <c r="M10" s="187">
        <v>66.849999999999994</v>
      </c>
      <c r="N10" s="186"/>
      <c r="O10" s="187">
        <f>M10</f>
        <v>66.849999999999994</v>
      </c>
      <c r="P10" s="187">
        <f t="shared" si="0"/>
        <v>92.246607142857172</v>
      </c>
      <c r="Q10" s="186">
        <v>7</v>
      </c>
      <c r="R10" s="186">
        <v>6</v>
      </c>
      <c r="S10" s="186" t="s">
        <v>28</v>
      </c>
      <c r="T10" s="188" t="s">
        <v>41</v>
      </c>
      <c r="U10" s="197"/>
      <c r="V10" s="188" t="s">
        <v>238</v>
      </c>
      <c r="W10" s="197"/>
    </row>
    <row r="11" spans="1:23" x14ac:dyDescent="0.2">
      <c r="A11" s="199" t="s">
        <v>1446</v>
      </c>
      <c r="B11" s="186" t="s">
        <v>229</v>
      </c>
      <c r="C11" s="186">
        <v>120</v>
      </c>
      <c r="D11" s="186" t="s">
        <v>232</v>
      </c>
      <c r="E11" s="186" t="s">
        <v>244</v>
      </c>
      <c r="F11" s="186" t="s">
        <v>245</v>
      </c>
      <c r="G11" s="186">
        <v>92</v>
      </c>
      <c r="H11" s="187">
        <v>3.25</v>
      </c>
      <c r="I11" s="187">
        <f t="shared" si="1"/>
        <v>95.25</v>
      </c>
      <c r="J11" s="187">
        <v>88.38636363636364</v>
      </c>
      <c r="K11" s="186">
        <v>5</v>
      </c>
      <c r="L11" s="187">
        <f t="shared" si="2"/>
        <v>93.38636363636364</v>
      </c>
      <c r="M11" s="187">
        <v>77.75</v>
      </c>
      <c r="N11" s="186"/>
      <c r="O11" s="187">
        <v>77.75</v>
      </c>
      <c r="P11" s="187">
        <f t="shared" si="0"/>
        <v>92.102272727272734</v>
      </c>
      <c r="Q11" s="186">
        <v>8</v>
      </c>
      <c r="R11" s="186">
        <v>12</v>
      </c>
      <c r="S11" s="186" t="s">
        <v>28</v>
      </c>
      <c r="T11" s="188" t="s">
        <v>41</v>
      </c>
      <c r="U11" s="197"/>
      <c r="V11" s="188" t="s">
        <v>238</v>
      </c>
      <c r="W11" s="197"/>
    </row>
    <row r="12" spans="1:23" x14ac:dyDescent="0.2">
      <c r="A12" s="199" t="s">
        <v>1446</v>
      </c>
      <c r="B12" s="186" t="s">
        <v>229</v>
      </c>
      <c r="C12" s="186">
        <v>120</v>
      </c>
      <c r="D12" s="186" t="s">
        <v>246</v>
      </c>
      <c r="E12" s="186">
        <v>2330110063</v>
      </c>
      <c r="F12" s="186" t="s">
        <v>247</v>
      </c>
      <c r="G12" s="186">
        <v>92</v>
      </c>
      <c r="H12" s="187">
        <v>2.75</v>
      </c>
      <c r="I12" s="187">
        <f t="shared" si="1"/>
        <v>94.75</v>
      </c>
      <c r="J12" s="187">
        <v>90.5</v>
      </c>
      <c r="K12" s="186">
        <v>1.2</v>
      </c>
      <c r="L12" s="187">
        <f t="shared" si="2"/>
        <v>91.7</v>
      </c>
      <c r="M12" s="187">
        <v>87.5</v>
      </c>
      <c r="N12" s="186"/>
      <c r="O12" s="187">
        <v>87.5</v>
      </c>
      <c r="P12" s="187">
        <f t="shared" si="0"/>
        <v>91.737500000000011</v>
      </c>
      <c r="Q12" s="186">
        <v>9</v>
      </c>
      <c r="R12" s="186">
        <v>4</v>
      </c>
      <c r="S12" s="186" t="s">
        <v>28</v>
      </c>
      <c r="T12" s="188" t="s">
        <v>41</v>
      </c>
      <c r="U12" s="197"/>
      <c r="V12" s="188" t="s">
        <v>238</v>
      </c>
      <c r="W12" s="197"/>
    </row>
    <row r="13" spans="1:23" x14ac:dyDescent="0.2">
      <c r="A13" s="199" t="s">
        <v>1446</v>
      </c>
      <c r="B13" s="186" t="s">
        <v>229</v>
      </c>
      <c r="C13" s="186">
        <v>120</v>
      </c>
      <c r="D13" s="186" t="s">
        <v>246</v>
      </c>
      <c r="E13" s="186">
        <v>2330110076</v>
      </c>
      <c r="F13" s="186" t="s">
        <v>248</v>
      </c>
      <c r="G13" s="186">
        <v>92</v>
      </c>
      <c r="H13" s="187">
        <v>1.5</v>
      </c>
      <c r="I13" s="187">
        <f t="shared" si="1"/>
        <v>93.5</v>
      </c>
      <c r="J13" s="187">
        <v>88.965909090909093</v>
      </c>
      <c r="K13" s="186">
        <v>1.6950000000000001</v>
      </c>
      <c r="L13" s="187">
        <f t="shared" si="2"/>
        <v>90.660909090909087</v>
      </c>
      <c r="M13" s="187">
        <v>76.099999999999994</v>
      </c>
      <c r="N13" s="186"/>
      <c r="O13" s="187">
        <v>76.099999999999994</v>
      </c>
      <c r="P13" s="187">
        <f t="shared" si="0"/>
        <v>89.630681818181827</v>
      </c>
      <c r="Q13" s="186">
        <v>10</v>
      </c>
      <c r="R13" s="186">
        <v>10</v>
      </c>
      <c r="S13" s="186" t="s">
        <v>28</v>
      </c>
      <c r="T13" s="188" t="s">
        <v>41</v>
      </c>
      <c r="U13" s="197"/>
      <c r="V13" s="188" t="s">
        <v>238</v>
      </c>
      <c r="W13" s="197"/>
    </row>
    <row r="14" spans="1:23" x14ac:dyDescent="0.2">
      <c r="A14" s="199" t="s">
        <v>1446</v>
      </c>
      <c r="B14" s="186" t="s">
        <v>229</v>
      </c>
      <c r="C14" s="186">
        <v>120</v>
      </c>
      <c r="D14" s="186" t="s">
        <v>241</v>
      </c>
      <c r="E14" s="186">
        <v>2330110006</v>
      </c>
      <c r="F14" s="186" t="s">
        <v>249</v>
      </c>
      <c r="G14" s="186">
        <v>92</v>
      </c>
      <c r="H14" s="187">
        <f>0.75</f>
        <v>0.75</v>
      </c>
      <c r="I14" s="187">
        <f t="shared" si="1"/>
        <v>92.75</v>
      </c>
      <c r="J14" s="187">
        <v>89.488095238095198</v>
      </c>
      <c r="K14" s="186">
        <v>0.9</v>
      </c>
      <c r="L14" s="187">
        <f t="shared" si="2"/>
        <v>90.388095238095204</v>
      </c>
      <c r="M14" s="187">
        <v>78.55</v>
      </c>
      <c r="N14" s="186"/>
      <c r="O14" s="187">
        <f>M14</f>
        <v>78.55</v>
      </c>
      <c r="P14" s="187">
        <f t="shared" si="0"/>
        <v>89.558571428571398</v>
      </c>
      <c r="Q14" s="186">
        <v>11</v>
      </c>
      <c r="R14" s="186">
        <v>7</v>
      </c>
      <c r="S14" s="186" t="s">
        <v>28</v>
      </c>
      <c r="T14" s="188" t="s">
        <v>41</v>
      </c>
      <c r="U14" s="197"/>
      <c r="V14" s="188" t="s">
        <v>238</v>
      </c>
      <c r="W14" s="197"/>
    </row>
    <row r="15" spans="1:23" x14ac:dyDescent="0.2">
      <c r="A15" s="199" t="s">
        <v>1446</v>
      </c>
      <c r="B15" s="186" t="s">
        <v>229</v>
      </c>
      <c r="C15" s="186">
        <v>120</v>
      </c>
      <c r="D15" s="186" t="s">
        <v>230</v>
      </c>
      <c r="E15" s="186">
        <v>2330110043</v>
      </c>
      <c r="F15" s="186" t="s">
        <v>1419</v>
      </c>
      <c r="G15" s="186">
        <v>92</v>
      </c>
      <c r="H15" s="187">
        <v>6.5</v>
      </c>
      <c r="I15" s="187">
        <f t="shared" si="1"/>
        <v>98.5</v>
      </c>
      <c r="J15" s="187">
        <v>81.7</v>
      </c>
      <c r="K15" s="186">
        <v>8.15</v>
      </c>
      <c r="L15" s="187">
        <f t="shared" si="2"/>
        <v>89.850000000000009</v>
      </c>
      <c r="M15" s="187">
        <v>70.349999999999994</v>
      </c>
      <c r="N15" s="186"/>
      <c r="O15" s="187">
        <v>70.349999999999994</v>
      </c>
      <c r="P15" s="187">
        <f t="shared" si="0"/>
        <v>89.197499999999991</v>
      </c>
      <c r="Q15" s="186">
        <v>12</v>
      </c>
      <c r="R15" s="186">
        <v>40</v>
      </c>
      <c r="S15" s="186" t="s">
        <v>28</v>
      </c>
      <c r="T15" s="188" t="s">
        <v>41</v>
      </c>
      <c r="U15" s="188" t="s">
        <v>250</v>
      </c>
      <c r="V15" s="198"/>
      <c r="W15" s="197"/>
    </row>
    <row r="16" spans="1:23" x14ac:dyDescent="0.2">
      <c r="A16" s="199" t="s">
        <v>1446</v>
      </c>
      <c r="B16" s="186" t="s">
        <v>229</v>
      </c>
      <c r="C16" s="186">
        <v>120</v>
      </c>
      <c r="D16" s="186" t="s">
        <v>232</v>
      </c>
      <c r="E16" s="186" t="s">
        <v>251</v>
      </c>
      <c r="F16" s="186" t="s">
        <v>252</v>
      </c>
      <c r="G16" s="186">
        <v>92</v>
      </c>
      <c r="H16" s="187">
        <v>4.5</v>
      </c>
      <c r="I16" s="187">
        <f t="shared" si="1"/>
        <v>96.5</v>
      </c>
      <c r="J16" s="187">
        <v>85.272727272727266</v>
      </c>
      <c r="K16" s="186">
        <v>5</v>
      </c>
      <c r="L16" s="187">
        <f t="shared" si="2"/>
        <v>90.272727272727266</v>
      </c>
      <c r="M16" s="187">
        <v>67.2</v>
      </c>
      <c r="N16" s="186"/>
      <c r="O16" s="187">
        <v>67.2</v>
      </c>
      <c r="P16" s="187">
        <f t="shared" si="0"/>
        <v>88.899545454545446</v>
      </c>
      <c r="Q16" s="186">
        <v>13</v>
      </c>
      <c r="R16" s="186">
        <v>23</v>
      </c>
      <c r="S16" s="186" t="s">
        <v>28</v>
      </c>
      <c r="T16" s="188" t="s">
        <v>41</v>
      </c>
      <c r="U16" s="197"/>
      <c r="V16" s="197"/>
      <c r="W16" s="197"/>
    </row>
    <row r="17" spans="1:23" x14ac:dyDescent="0.2">
      <c r="A17" s="199" t="s">
        <v>1446</v>
      </c>
      <c r="B17" s="186" t="s">
        <v>229</v>
      </c>
      <c r="C17" s="186">
        <v>120</v>
      </c>
      <c r="D17" s="186" t="s">
        <v>241</v>
      </c>
      <c r="E17" s="186" t="s">
        <v>253</v>
      </c>
      <c r="F17" s="186" t="s">
        <v>254</v>
      </c>
      <c r="G17" s="186">
        <v>92</v>
      </c>
      <c r="H17" s="187">
        <v>4</v>
      </c>
      <c r="I17" s="187">
        <f t="shared" si="1"/>
        <v>96</v>
      </c>
      <c r="J17" s="187">
        <v>87.452380952380906</v>
      </c>
      <c r="K17" s="186">
        <v>2</v>
      </c>
      <c r="L17" s="187">
        <f t="shared" si="2"/>
        <v>89.452380952380906</v>
      </c>
      <c r="M17" s="187">
        <v>68.400000000000006</v>
      </c>
      <c r="N17" s="186"/>
      <c r="O17" s="187">
        <f>M17</f>
        <v>68.400000000000006</v>
      </c>
      <c r="P17" s="187">
        <f t="shared" si="0"/>
        <v>88.329285714285675</v>
      </c>
      <c r="Q17" s="186">
        <v>14</v>
      </c>
      <c r="R17" s="186">
        <v>14</v>
      </c>
      <c r="S17" s="186" t="s">
        <v>28</v>
      </c>
      <c r="T17" s="188" t="s">
        <v>41</v>
      </c>
      <c r="U17" s="197"/>
      <c r="V17" s="197"/>
      <c r="W17" s="197"/>
    </row>
    <row r="18" spans="1:23" x14ac:dyDescent="0.2">
      <c r="A18" s="199" t="s">
        <v>1446</v>
      </c>
      <c r="B18" s="186" t="s">
        <v>229</v>
      </c>
      <c r="C18" s="186">
        <v>120</v>
      </c>
      <c r="D18" s="186" t="s">
        <v>230</v>
      </c>
      <c r="E18" s="186">
        <v>2330110044</v>
      </c>
      <c r="F18" s="186" t="s">
        <v>1420</v>
      </c>
      <c r="G18" s="186">
        <v>92</v>
      </c>
      <c r="H18" s="187"/>
      <c r="I18" s="187">
        <f t="shared" si="1"/>
        <v>92</v>
      </c>
      <c r="J18" s="187">
        <v>89.29</v>
      </c>
      <c r="K18" s="186">
        <v>1.2</v>
      </c>
      <c r="L18" s="187">
        <f t="shared" si="2"/>
        <v>90.490000000000009</v>
      </c>
      <c r="M18" s="187">
        <v>60</v>
      </c>
      <c r="N18" s="186"/>
      <c r="O18" s="187">
        <v>60</v>
      </c>
      <c r="P18" s="187">
        <f t="shared" si="0"/>
        <v>87.667500000000004</v>
      </c>
      <c r="Q18" s="186">
        <v>15</v>
      </c>
      <c r="R18" s="186">
        <v>8</v>
      </c>
      <c r="S18" s="186" t="s">
        <v>28</v>
      </c>
      <c r="T18" s="188" t="s">
        <v>41</v>
      </c>
      <c r="U18" s="197"/>
      <c r="V18" s="188" t="s">
        <v>238</v>
      </c>
      <c r="W18" s="197"/>
    </row>
    <row r="19" spans="1:23" x14ac:dyDescent="0.2">
      <c r="A19" s="199" t="s">
        <v>1446</v>
      </c>
      <c r="B19" s="186" t="s">
        <v>229</v>
      </c>
      <c r="C19" s="186">
        <v>120</v>
      </c>
      <c r="D19" s="186" t="s">
        <v>246</v>
      </c>
      <c r="E19" s="186">
        <v>2330110060</v>
      </c>
      <c r="F19" s="186" t="s">
        <v>255</v>
      </c>
      <c r="G19" s="186">
        <v>92</v>
      </c>
      <c r="H19" s="187"/>
      <c r="I19" s="187">
        <f t="shared" si="1"/>
        <v>92</v>
      </c>
      <c r="J19" s="187">
        <v>87.352272727272705</v>
      </c>
      <c r="K19" s="186">
        <v>1.2</v>
      </c>
      <c r="L19" s="187">
        <f t="shared" si="2"/>
        <v>88.552272727272708</v>
      </c>
      <c r="M19" s="187">
        <v>73.599999999999994</v>
      </c>
      <c r="N19" s="186"/>
      <c r="O19" s="187">
        <v>73.599999999999994</v>
      </c>
      <c r="P19" s="187">
        <f t="shared" si="0"/>
        <v>87.574204545454535</v>
      </c>
      <c r="Q19" s="186">
        <v>16</v>
      </c>
      <c r="R19" s="186">
        <v>15</v>
      </c>
      <c r="S19" s="186" t="s">
        <v>28</v>
      </c>
      <c r="T19" s="188" t="s">
        <v>41</v>
      </c>
      <c r="U19" s="197"/>
      <c r="V19" s="197"/>
      <c r="W19" s="197"/>
    </row>
    <row r="20" spans="1:23" x14ac:dyDescent="0.2">
      <c r="A20" s="199" t="s">
        <v>1446</v>
      </c>
      <c r="B20" s="186" t="s">
        <v>229</v>
      </c>
      <c r="C20" s="186">
        <v>120</v>
      </c>
      <c r="D20" s="186" t="s">
        <v>241</v>
      </c>
      <c r="E20" s="186" t="s">
        <v>256</v>
      </c>
      <c r="F20" s="186" t="s">
        <v>257</v>
      </c>
      <c r="G20" s="186">
        <v>92</v>
      </c>
      <c r="H20" s="187">
        <f>0.75</f>
        <v>0.75</v>
      </c>
      <c r="I20" s="187">
        <f t="shared" si="1"/>
        <v>92.75</v>
      </c>
      <c r="J20" s="187">
        <v>84.547619047619094</v>
      </c>
      <c r="K20" s="186">
        <v>1.2</v>
      </c>
      <c r="L20" s="187">
        <f t="shared" si="2"/>
        <v>85.747619047619096</v>
      </c>
      <c r="M20" s="187">
        <v>87.7</v>
      </c>
      <c r="N20" s="186"/>
      <c r="O20" s="187">
        <f>M20</f>
        <v>87.7</v>
      </c>
      <c r="P20" s="187">
        <f t="shared" si="0"/>
        <v>86.993214285714316</v>
      </c>
      <c r="Q20" s="186">
        <v>17</v>
      </c>
      <c r="R20" s="186">
        <v>25</v>
      </c>
      <c r="S20" s="186" t="s">
        <v>28</v>
      </c>
      <c r="T20" s="188" t="s">
        <v>41</v>
      </c>
      <c r="U20" s="197"/>
      <c r="V20" s="197"/>
      <c r="W20" s="197"/>
    </row>
    <row r="21" spans="1:23" x14ac:dyDescent="0.2">
      <c r="A21" s="199" t="s">
        <v>1446</v>
      </c>
      <c r="B21" s="186" t="s">
        <v>229</v>
      </c>
      <c r="C21" s="186">
        <v>120</v>
      </c>
      <c r="D21" s="186" t="s">
        <v>246</v>
      </c>
      <c r="E21" s="186">
        <v>2330110062</v>
      </c>
      <c r="F21" s="186" t="s">
        <v>258</v>
      </c>
      <c r="G21" s="186">
        <v>92</v>
      </c>
      <c r="H21" s="187"/>
      <c r="I21" s="187">
        <f t="shared" si="1"/>
        <v>92</v>
      </c>
      <c r="J21" s="187">
        <v>88.284090909090907</v>
      </c>
      <c r="K21" s="186">
        <v>0.25</v>
      </c>
      <c r="L21" s="187">
        <f t="shared" si="2"/>
        <v>88.534090909090907</v>
      </c>
      <c r="M21" s="187">
        <v>67.3</v>
      </c>
      <c r="N21" s="186"/>
      <c r="O21" s="187">
        <v>67.3</v>
      </c>
      <c r="P21" s="187">
        <f t="shared" si="0"/>
        <v>86.930568181818188</v>
      </c>
      <c r="Q21" s="186">
        <v>18</v>
      </c>
      <c r="R21" s="186">
        <v>13</v>
      </c>
      <c r="S21" s="186" t="s">
        <v>28</v>
      </c>
      <c r="T21" s="188" t="s">
        <v>41</v>
      </c>
      <c r="U21" s="197"/>
      <c r="V21" s="197"/>
      <c r="W21" s="197"/>
    </row>
    <row r="22" spans="1:23" x14ac:dyDescent="0.2">
      <c r="A22" s="199" t="s">
        <v>1446</v>
      </c>
      <c r="B22" s="186" t="s">
        <v>229</v>
      </c>
      <c r="C22" s="186">
        <v>120</v>
      </c>
      <c r="D22" s="186" t="s">
        <v>241</v>
      </c>
      <c r="E22" s="186">
        <v>2330110012</v>
      </c>
      <c r="F22" s="186" t="s">
        <v>259</v>
      </c>
      <c r="G22" s="186">
        <v>92</v>
      </c>
      <c r="H22" s="187">
        <f>1.75</f>
        <v>1.75</v>
      </c>
      <c r="I22" s="187">
        <f t="shared" si="1"/>
        <v>93.75</v>
      </c>
      <c r="J22" s="187">
        <v>86.035714285714306</v>
      </c>
      <c r="K22" s="186">
        <v>0.5</v>
      </c>
      <c r="L22" s="187">
        <f t="shared" si="2"/>
        <v>86.535714285714306</v>
      </c>
      <c r="M22" s="187">
        <v>78.3</v>
      </c>
      <c r="N22" s="186"/>
      <c r="O22" s="187">
        <f>M22</f>
        <v>78.3</v>
      </c>
      <c r="P22" s="187">
        <f t="shared" si="0"/>
        <v>86.794285714285721</v>
      </c>
      <c r="Q22" s="186">
        <v>19</v>
      </c>
      <c r="R22" s="186">
        <v>19</v>
      </c>
      <c r="S22" s="186" t="s">
        <v>28</v>
      </c>
      <c r="T22" s="188" t="s">
        <v>64</v>
      </c>
      <c r="U22" s="197"/>
      <c r="V22" s="197"/>
      <c r="W22" s="197"/>
    </row>
    <row r="23" spans="1:23" x14ac:dyDescent="0.2">
      <c r="A23" s="199" t="s">
        <v>1446</v>
      </c>
      <c r="B23" s="186" t="s">
        <v>229</v>
      </c>
      <c r="C23" s="186">
        <v>120</v>
      </c>
      <c r="D23" s="186" t="s">
        <v>246</v>
      </c>
      <c r="E23" s="186">
        <v>2330110081</v>
      </c>
      <c r="F23" s="186" t="s">
        <v>260</v>
      </c>
      <c r="G23" s="186">
        <v>92</v>
      </c>
      <c r="H23" s="187"/>
      <c r="I23" s="187">
        <f t="shared" si="1"/>
        <v>92</v>
      </c>
      <c r="J23" s="187">
        <v>86.113636363636402</v>
      </c>
      <c r="K23" s="186"/>
      <c r="L23" s="187">
        <f t="shared" si="2"/>
        <v>86.113636363636402</v>
      </c>
      <c r="M23" s="187">
        <v>75</v>
      </c>
      <c r="N23" s="186"/>
      <c r="O23" s="187">
        <v>75</v>
      </c>
      <c r="P23" s="187">
        <f t="shared" si="0"/>
        <v>85.885227272727306</v>
      </c>
      <c r="Q23" s="186">
        <v>20</v>
      </c>
      <c r="R23" s="186">
        <v>17</v>
      </c>
      <c r="S23" s="186" t="s">
        <v>28</v>
      </c>
      <c r="T23" s="188" t="s">
        <v>64</v>
      </c>
      <c r="U23" s="197"/>
      <c r="V23" s="197"/>
      <c r="W23" s="197"/>
    </row>
    <row r="24" spans="1:23" x14ac:dyDescent="0.2">
      <c r="A24" s="199" t="s">
        <v>1446</v>
      </c>
      <c r="B24" s="186" t="s">
        <v>229</v>
      </c>
      <c r="C24" s="186">
        <v>120</v>
      </c>
      <c r="D24" s="186" t="s">
        <v>230</v>
      </c>
      <c r="E24" s="186">
        <v>2330110034</v>
      </c>
      <c r="F24" s="186" t="s">
        <v>1421</v>
      </c>
      <c r="G24" s="186">
        <v>92</v>
      </c>
      <c r="H24" s="187"/>
      <c r="I24" s="187">
        <f t="shared" si="1"/>
        <v>92</v>
      </c>
      <c r="J24" s="187">
        <v>84.38</v>
      </c>
      <c r="K24" s="186"/>
      <c r="L24" s="187">
        <f t="shared" si="2"/>
        <v>84.38</v>
      </c>
      <c r="M24" s="187">
        <v>87.8</v>
      </c>
      <c r="N24" s="186"/>
      <c r="O24" s="187">
        <v>87.8</v>
      </c>
      <c r="P24" s="187">
        <f t="shared" si="0"/>
        <v>85.864999999999995</v>
      </c>
      <c r="Q24" s="186">
        <v>21</v>
      </c>
      <c r="R24" s="186">
        <v>28</v>
      </c>
      <c r="S24" s="186" t="s">
        <v>28</v>
      </c>
      <c r="T24" s="188" t="s">
        <v>64</v>
      </c>
      <c r="U24" s="197"/>
      <c r="V24" s="197"/>
      <c r="W24" s="197"/>
    </row>
    <row r="25" spans="1:23" x14ac:dyDescent="0.2">
      <c r="A25" s="199" t="s">
        <v>1446</v>
      </c>
      <c r="B25" s="186" t="s">
        <v>229</v>
      </c>
      <c r="C25" s="186">
        <v>120</v>
      </c>
      <c r="D25" s="186" t="s">
        <v>230</v>
      </c>
      <c r="E25" s="186">
        <v>2330110047</v>
      </c>
      <c r="F25" s="186" t="s">
        <v>1422</v>
      </c>
      <c r="G25" s="186">
        <v>92</v>
      </c>
      <c r="H25" s="187"/>
      <c r="I25" s="187">
        <f t="shared" si="1"/>
        <v>92</v>
      </c>
      <c r="J25" s="187">
        <v>84.64</v>
      </c>
      <c r="K25" s="186">
        <v>1.2</v>
      </c>
      <c r="L25" s="187">
        <f t="shared" si="2"/>
        <v>85.84</v>
      </c>
      <c r="M25" s="187">
        <v>76.55</v>
      </c>
      <c r="N25" s="186"/>
      <c r="O25" s="187">
        <v>76.55</v>
      </c>
      <c r="P25" s="187">
        <f t="shared" si="0"/>
        <v>85.834999999999994</v>
      </c>
      <c r="Q25" s="186">
        <v>22</v>
      </c>
      <c r="R25" s="186">
        <v>24</v>
      </c>
      <c r="S25" s="186" t="s">
        <v>28</v>
      </c>
      <c r="T25" s="188" t="s">
        <v>64</v>
      </c>
      <c r="U25" s="197"/>
      <c r="V25" s="197"/>
      <c r="W25" s="197"/>
    </row>
    <row r="26" spans="1:23" x14ac:dyDescent="0.2">
      <c r="A26" s="199" t="s">
        <v>1446</v>
      </c>
      <c r="B26" s="186" t="s">
        <v>229</v>
      </c>
      <c r="C26" s="186">
        <v>120</v>
      </c>
      <c r="D26" s="186" t="s">
        <v>241</v>
      </c>
      <c r="E26" s="186">
        <v>2330110011</v>
      </c>
      <c r="F26" s="186" t="s">
        <v>261</v>
      </c>
      <c r="G26" s="186">
        <v>92</v>
      </c>
      <c r="H26" s="187">
        <v>5.25</v>
      </c>
      <c r="I26" s="187">
        <f t="shared" si="1"/>
        <v>97.25</v>
      </c>
      <c r="J26" s="187">
        <v>85.642857142857096</v>
      </c>
      <c r="K26" s="186">
        <v>1.2</v>
      </c>
      <c r="L26" s="187">
        <f t="shared" si="2"/>
        <v>86.842857142857099</v>
      </c>
      <c r="M26" s="187">
        <v>56.15</v>
      </c>
      <c r="N26" s="186"/>
      <c r="O26" s="187">
        <f>M26</f>
        <v>56.15</v>
      </c>
      <c r="P26" s="187">
        <f t="shared" si="0"/>
        <v>85.334642857142811</v>
      </c>
      <c r="Q26" s="186">
        <v>23</v>
      </c>
      <c r="R26" s="186">
        <v>21</v>
      </c>
      <c r="S26" s="186" t="s">
        <v>109</v>
      </c>
      <c r="T26" s="188" t="s">
        <v>110</v>
      </c>
      <c r="U26" s="197"/>
      <c r="V26" s="197"/>
      <c r="W26" s="197"/>
    </row>
    <row r="27" spans="1:23" x14ac:dyDescent="0.2">
      <c r="A27" s="199" t="s">
        <v>1446</v>
      </c>
      <c r="B27" s="186" t="s">
        <v>229</v>
      </c>
      <c r="C27" s="186">
        <v>120</v>
      </c>
      <c r="D27" s="186" t="s">
        <v>246</v>
      </c>
      <c r="E27" s="186">
        <v>2330110073</v>
      </c>
      <c r="F27" s="186" t="s">
        <v>262</v>
      </c>
      <c r="G27" s="186">
        <v>92</v>
      </c>
      <c r="H27" s="187"/>
      <c r="I27" s="187">
        <f t="shared" si="1"/>
        <v>92</v>
      </c>
      <c r="J27" s="187">
        <v>84.136363636363598</v>
      </c>
      <c r="K27" s="186">
        <v>1.2</v>
      </c>
      <c r="L27" s="187">
        <f t="shared" si="2"/>
        <v>85.3363636363636</v>
      </c>
      <c r="M27" s="187">
        <v>75.2</v>
      </c>
      <c r="N27" s="186"/>
      <c r="O27" s="187">
        <v>75.2</v>
      </c>
      <c r="P27" s="187">
        <f t="shared" si="0"/>
        <v>85.32227272727269</v>
      </c>
      <c r="Q27" s="186">
        <v>24</v>
      </c>
      <c r="R27" s="186">
        <v>30</v>
      </c>
      <c r="S27" s="186" t="s">
        <v>28</v>
      </c>
      <c r="T27" s="188" t="s">
        <v>64</v>
      </c>
      <c r="U27" s="197"/>
      <c r="V27" s="197"/>
      <c r="W27" s="197"/>
    </row>
    <row r="28" spans="1:23" x14ac:dyDescent="0.2">
      <c r="A28" s="199" t="s">
        <v>1446</v>
      </c>
      <c r="B28" s="186" t="s">
        <v>229</v>
      </c>
      <c r="C28" s="186">
        <v>120</v>
      </c>
      <c r="D28" s="186" t="s">
        <v>246</v>
      </c>
      <c r="E28" s="186">
        <v>2330110064</v>
      </c>
      <c r="F28" s="186" t="s">
        <v>263</v>
      </c>
      <c r="G28" s="186">
        <v>92</v>
      </c>
      <c r="H28" s="187">
        <v>0.75</v>
      </c>
      <c r="I28" s="187">
        <f t="shared" si="1"/>
        <v>92.75</v>
      </c>
      <c r="J28" s="187">
        <v>85.579545454545496</v>
      </c>
      <c r="K28" s="186"/>
      <c r="L28" s="187">
        <f t="shared" si="2"/>
        <v>85.579545454545496</v>
      </c>
      <c r="M28" s="187">
        <v>71.400000000000006</v>
      </c>
      <c r="N28" s="186"/>
      <c r="O28" s="187">
        <v>71.400000000000006</v>
      </c>
      <c r="P28" s="187">
        <f t="shared" si="0"/>
        <v>85.237159090909117</v>
      </c>
      <c r="Q28" s="186">
        <v>25</v>
      </c>
      <c r="R28" s="186">
        <v>22</v>
      </c>
      <c r="S28" s="186" t="s">
        <v>28</v>
      </c>
      <c r="T28" s="188" t="s">
        <v>64</v>
      </c>
      <c r="U28" s="197"/>
      <c r="V28" s="197"/>
      <c r="W28" s="197"/>
    </row>
    <row r="29" spans="1:23" x14ac:dyDescent="0.2">
      <c r="A29" s="199" t="s">
        <v>1446</v>
      </c>
      <c r="B29" s="186" t="s">
        <v>229</v>
      </c>
      <c r="C29" s="186">
        <v>120</v>
      </c>
      <c r="D29" s="186" t="s">
        <v>246</v>
      </c>
      <c r="E29" s="186">
        <v>2330110077</v>
      </c>
      <c r="F29" s="186" t="s">
        <v>264</v>
      </c>
      <c r="G29" s="186">
        <v>92</v>
      </c>
      <c r="H29" s="187"/>
      <c r="I29" s="187">
        <f t="shared" si="1"/>
        <v>92</v>
      </c>
      <c r="J29" s="187">
        <v>85.670454545454504</v>
      </c>
      <c r="K29" s="186"/>
      <c r="L29" s="187">
        <f t="shared" si="2"/>
        <v>85.670454545454504</v>
      </c>
      <c r="M29" s="187">
        <v>71.2</v>
      </c>
      <c r="N29" s="186"/>
      <c r="O29" s="187">
        <v>71.2</v>
      </c>
      <c r="P29" s="187">
        <f t="shared" si="0"/>
        <v>85.17284090909088</v>
      </c>
      <c r="Q29" s="186">
        <v>26</v>
      </c>
      <c r="R29" s="186">
        <v>20</v>
      </c>
      <c r="S29" s="186" t="s">
        <v>28</v>
      </c>
      <c r="T29" s="188" t="s">
        <v>64</v>
      </c>
      <c r="U29" s="197"/>
      <c r="V29" s="197"/>
      <c r="W29" s="197"/>
    </row>
    <row r="30" spans="1:23" x14ac:dyDescent="0.2">
      <c r="A30" s="199" t="s">
        <v>1446</v>
      </c>
      <c r="B30" s="186" t="s">
        <v>229</v>
      </c>
      <c r="C30" s="186">
        <v>120</v>
      </c>
      <c r="D30" s="186" t="s">
        <v>246</v>
      </c>
      <c r="E30" s="186">
        <v>2330110061</v>
      </c>
      <c r="F30" s="186" t="s">
        <v>265</v>
      </c>
      <c r="G30" s="186">
        <v>92</v>
      </c>
      <c r="H30" s="187"/>
      <c r="I30" s="187">
        <f t="shared" si="1"/>
        <v>92</v>
      </c>
      <c r="J30" s="187">
        <v>86.170454545454504</v>
      </c>
      <c r="K30" s="186"/>
      <c r="L30" s="187">
        <f t="shared" si="2"/>
        <v>86.170454545454504</v>
      </c>
      <c r="M30" s="187">
        <v>67.3</v>
      </c>
      <c r="N30" s="186"/>
      <c r="O30" s="187">
        <v>67.3</v>
      </c>
      <c r="P30" s="187">
        <f t="shared" si="0"/>
        <v>85.157840909090879</v>
      </c>
      <c r="Q30" s="186">
        <v>27</v>
      </c>
      <c r="R30" s="186">
        <v>16</v>
      </c>
      <c r="S30" s="186" t="s">
        <v>28</v>
      </c>
      <c r="T30" s="188" t="s">
        <v>64</v>
      </c>
      <c r="U30" s="197"/>
      <c r="V30" s="197"/>
      <c r="W30" s="197"/>
    </row>
    <row r="31" spans="1:23" x14ac:dyDescent="0.2">
      <c r="A31" s="199" t="s">
        <v>1446</v>
      </c>
      <c r="B31" s="186" t="s">
        <v>229</v>
      </c>
      <c r="C31" s="186">
        <v>120</v>
      </c>
      <c r="D31" s="186" t="s">
        <v>246</v>
      </c>
      <c r="E31" s="186">
        <v>2330110059</v>
      </c>
      <c r="F31" s="186" t="s">
        <v>266</v>
      </c>
      <c r="G31" s="186">
        <v>92</v>
      </c>
      <c r="H31" s="187">
        <v>1</v>
      </c>
      <c r="I31" s="187">
        <f t="shared" si="1"/>
        <v>93</v>
      </c>
      <c r="J31" s="187">
        <v>83.420454545454504</v>
      </c>
      <c r="K31" s="186">
        <v>1.2</v>
      </c>
      <c r="L31" s="187">
        <f t="shared" si="2"/>
        <v>84.620454545454507</v>
      </c>
      <c r="M31" s="187">
        <v>75.8</v>
      </c>
      <c r="N31" s="186"/>
      <c r="O31" s="187">
        <v>75.8</v>
      </c>
      <c r="P31" s="187">
        <f t="shared" si="0"/>
        <v>84.995340909090885</v>
      </c>
      <c r="Q31" s="186">
        <v>28</v>
      </c>
      <c r="R31" s="186">
        <v>34</v>
      </c>
      <c r="S31" s="186" t="s">
        <v>28</v>
      </c>
      <c r="T31" s="188" t="s">
        <v>64</v>
      </c>
      <c r="U31" s="197"/>
      <c r="V31" s="197"/>
      <c r="W31" s="197"/>
    </row>
    <row r="32" spans="1:23" x14ac:dyDescent="0.2">
      <c r="A32" s="199" t="s">
        <v>1446</v>
      </c>
      <c r="B32" s="186" t="s">
        <v>229</v>
      </c>
      <c r="C32" s="186">
        <v>120</v>
      </c>
      <c r="D32" s="186" t="s">
        <v>241</v>
      </c>
      <c r="E32" s="186">
        <v>2330110005</v>
      </c>
      <c r="F32" s="186" t="s">
        <v>267</v>
      </c>
      <c r="G32" s="186">
        <v>92</v>
      </c>
      <c r="H32" s="187">
        <v>1.25</v>
      </c>
      <c r="I32" s="187">
        <f t="shared" si="1"/>
        <v>93.25</v>
      </c>
      <c r="J32" s="187">
        <v>84.214285714285694</v>
      </c>
      <c r="K32" s="186"/>
      <c r="L32" s="187">
        <f t="shared" si="2"/>
        <v>84.214285714285694</v>
      </c>
      <c r="M32" s="187">
        <v>76.7</v>
      </c>
      <c r="N32" s="186"/>
      <c r="O32" s="187">
        <f>M32</f>
        <v>76.7</v>
      </c>
      <c r="P32" s="187">
        <f t="shared" si="0"/>
        <v>84.818214285714276</v>
      </c>
      <c r="Q32" s="186">
        <v>29</v>
      </c>
      <c r="R32" s="186">
        <v>29</v>
      </c>
      <c r="S32" s="186" t="s">
        <v>28</v>
      </c>
      <c r="T32" s="188" t="s">
        <v>64</v>
      </c>
      <c r="U32" s="197"/>
      <c r="V32" s="197"/>
      <c r="W32" s="197"/>
    </row>
    <row r="33" spans="1:23" x14ac:dyDescent="0.2">
      <c r="A33" s="199" t="s">
        <v>1446</v>
      </c>
      <c r="B33" s="186" t="s">
        <v>229</v>
      </c>
      <c r="C33" s="186">
        <v>120</v>
      </c>
      <c r="D33" s="186" t="s">
        <v>232</v>
      </c>
      <c r="E33" s="186" t="s">
        <v>268</v>
      </c>
      <c r="F33" s="186" t="s">
        <v>269</v>
      </c>
      <c r="G33" s="186">
        <v>92</v>
      </c>
      <c r="H33" s="187"/>
      <c r="I33" s="187">
        <f t="shared" si="1"/>
        <v>92</v>
      </c>
      <c r="J33" s="187">
        <v>86.045454545454547</v>
      </c>
      <c r="K33" s="186"/>
      <c r="L33" s="187">
        <f t="shared" si="2"/>
        <v>86.045454545454547</v>
      </c>
      <c r="M33" s="187">
        <v>64.800000000000011</v>
      </c>
      <c r="N33" s="186"/>
      <c r="O33" s="187">
        <v>64.800000000000011</v>
      </c>
      <c r="P33" s="187">
        <f t="shared" si="0"/>
        <v>84.814090909090908</v>
      </c>
      <c r="Q33" s="186">
        <v>30</v>
      </c>
      <c r="R33" s="186">
        <v>18</v>
      </c>
      <c r="S33" s="186" t="s">
        <v>28</v>
      </c>
      <c r="T33" s="188" t="s">
        <v>64</v>
      </c>
      <c r="U33" s="197"/>
      <c r="V33" s="197"/>
      <c r="W33" s="197"/>
    </row>
    <row r="34" spans="1:23" x14ac:dyDescent="0.2">
      <c r="A34" s="199" t="s">
        <v>1446</v>
      </c>
      <c r="B34" s="186" t="s">
        <v>229</v>
      </c>
      <c r="C34" s="186">
        <v>120</v>
      </c>
      <c r="D34" s="186" t="s">
        <v>232</v>
      </c>
      <c r="E34" s="186" t="s">
        <v>270</v>
      </c>
      <c r="F34" s="186" t="s">
        <v>271</v>
      </c>
      <c r="G34" s="186">
        <v>92</v>
      </c>
      <c r="H34" s="187"/>
      <c r="I34" s="187">
        <f t="shared" si="1"/>
        <v>92</v>
      </c>
      <c r="J34" s="187">
        <v>82.965909090909093</v>
      </c>
      <c r="K34" s="186">
        <v>1.2</v>
      </c>
      <c r="L34" s="187">
        <f t="shared" si="2"/>
        <v>84.165909090909096</v>
      </c>
      <c r="M34" s="187">
        <v>76.7</v>
      </c>
      <c r="N34" s="186"/>
      <c r="O34" s="187">
        <v>76.7</v>
      </c>
      <c r="P34" s="187">
        <f t="shared" si="0"/>
        <v>84.594431818181818</v>
      </c>
      <c r="Q34" s="186">
        <v>31</v>
      </c>
      <c r="R34" s="186">
        <v>37</v>
      </c>
      <c r="S34" s="186" t="s">
        <v>28</v>
      </c>
      <c r="T34" s="188" t="s">
        <v>64</v>
      </c>
      <c r="U34" s="197"/>
      <c r="V34" s="197"/>
      <c r="W34" s="197"/>
    </row>
    <row r="35" spans="1:23" x14ac:dyDescent="0.2">
      <c r="A35" s="199" t="s">
        <v>1446</v>
      </c>
      <c r="B35" s="186" t="s">
        <v>229</v>
      </c>
      <c r="C35" s="186">
        <v>120</v>
      </c>
      <c r="D35" s="186" t="s">
        <v>241</v>
      </c>
      <c r="E35" s="186" t="s">
        <v>272</v>
      </c>
      <c r="F35" s="186" t="s">
        <v>273</v>
      </c>
      <c r="G35" s="186">
        <v>92</v>
      </c>
      <c r="H35" s="187">
        <f>0.75+1.5</f>
        <v>2.25</v>
      </c>
      <c r="I35" s="187">
        <f t="shared" si="1"/>
        <v>94.25</v>
      </c>
      <c r="J35" s="187">
        <v>84.535714285714306</v>
      </c>
      <c r="K35" s="186"/>
      <c r="L35" s="187">
        <f t="shared" si="2"/>
        <v>84.535714285714306</v>
      </c>
      <c r="M35" s="187">
        <v>66.650000000000006</v>
      </c>
      <c r="N35" s="186"/>
      <c r="O35" s="187">
        <f>M35</f>
        <v>66.650000000000006</v>
      </c>
      <c r="P35" s="187">
        <f t="shared" si="0"/>
        <v>84.204285714285732</v>
      </c>
      <c r="Q35" s="186">
        <v>32</v>
      </c>
      <c r="R35" s="186">
        <v>26</v>
      </c>
      <c r="S35" s="186" t="s">
        <v>28</v>
      </c>
      <c r="T35" s="188" t="s">
        <v>64</v>
      </c>
      <c r="U35" s="197"/>
      <c r="V35" s="197"/>
      <c r="W35" s="197"/>
    </row>
    <row r="36" spans="1:23" x14ac:dyDescent="0.2">
      <c r="A36" s="199" t="s">
        <v>1446</v>
      </c>
      <c r="B36" s="186" t="s">
        <v>229</v>
      </c>
      <c r="C36" s="186">
        <v>120</v>
      </c>
      <c r="D36" s="186" t="s">
        <v>241</v>
      </c>
      <c r="E36" s="186" t="s">
        <v>274</v>
      </c>
      <c r="F36" s="186" t="s">
        <v>275</v>
      </c>
      <c r="G36" s="186">
        <v>92</v>
      </c>
      <c r="H36" s="187">
        <v>1.5</v>
      </c>
      <c r="I36" s="187">
        <f t="shared" si="1"/>
        <v>93.5</v>
      </c>
      <c r="J36" s="187">
        <v>84.476190476190496</v>
      </c>
      <c r="K36" s="186"/>
      <c r="L36" s="187">
        <f t="shared" si="2"/>
        <v>84.476190476190496</v>
      </c>
      <c r="M36" s="187">
        <v>66.5</v>
      </c>
      <c r="N36" s="186"/>
      <c r="O36" s="187">
        <f>M36</f>
        <v>66.5</v>
      </c>
      <c r="P36" s="187">
        <f t="shared" si="0"/>
        <v>84.032142857142887</v>
      </c>
      <c r="Q36" s="186">
        <v>33</v>
      </c>
      <c r="R36" s="186">
        <v>27</v>
      </c>
      <c r="S36" s="186" t="s">
        <v>28</v>
      </c>
      <c r="T36" s="188" t="s">
        <v>64</v>
      </c>
      <c r="U36" s="197"/>
      <c r="V36" s="197"/>
      <c r="W36" s="197"/>
    </row>
    <row r="37" spans="1:23" x14ac:dyDescent="0.2">
      <c r="A37" s="199" t="s">
        <v>1446</v>
      </c>
      <c r="B37" s="186" t="s">
        <v>229</v>
      </c>
      <c r="C37" s="186">
        <v>120</v>
      </c>
      <c r="D37" s="186" t="s">
        <v>232</v>
      </c>
      <c r="E37" s="186" t="s">
        <v>276</v>
      </c>
      <c r="F37" s="186" t="s">
        <v>277</v>
      </c>
      <c r="G37" s="186">
        <v>92</v>
      </c>
      <c r="H37" s="187"/>
      <c r="I37" s="187">
        <f t="shared" si="1"/>
        <v>92</v>
      </c>
      <c r="J37" s="187">
        <v>83.522727272727266</v>
      </c>
      <c r="K37" s="186"/>
      <c r="L37" s="187">
        <f t="shared" si="2"/>
        <v>83.522727272727266</v>
      </c>
      <c r="M37" s="187">
        <v>72.7</v>
      </c>
      <c r="N37" s="186"/>
      <c r="O37" s="187">
        <v>72.7</v>
      </c>
      <c r="P37" s="187">
        <f t="shared" si="0"/>
        <v>83.712045454545446</v>
      </c>
      <c r="Q37" s="186">
        <v>34</v>
      </c>
      <c r="R37" s="186">
        <v>33</v>
      </c>
      <c r="S37" s="186" t="s">
        <v>28</v>
      </c>
      <c r="T37" s="188" t="s">
        <v>64</v>
      </c>
      <c r="U37" s="197"/>
      <c r="V37" s="197"/>
      <c r="W37" s="197"/>
    </row>
    <row r="38" spans="1:23" x14ac:dyDescent="0.2">
      <c r="A38" s="199" t="s">
        <v>1446</v>
      </c>
      <c r="B38" s="186" t="s">
        <v>229</v>
      </c>
      <c r="C38" s="186">
        <v>120</v>
      </c>
      <c r="D38" s="186" t="s">
        <v>241</v>
      </c>
      <c r="E38" s="186" t="s">
        <v>278</v>
      </c>
      <c r="F38" s="186" t="s">
        <v>279</v>
      </c>
      <c r="G38" s="186">
        <v>92</v>
      </c>
      <c r="H38" s="187">
        <v>8.25</v>
      </c>
      <c r="I38" s="187">
        <v>100</v>
      </c>
      <c r="J38" s="187">
        <v>82.440476190476204</v>
      </c>
      <c r="K38" s="186">
        <v>1</v>
      </c>
      <c r="L38" s="187">
        <f t="shared" si="2"/>
        <v>83.440476190476204</v>
      </c>
      <c r="M38" s="187">
        <v>60</v>
      </c>
      <c r="N38" s="186"/>
      <c r="O38" s="187">
        <f>M38</f>
        <v>60</v>
      </c>
      <c r="P38" s="187">
        <f t="shared" si="0"/>
        <v>83.580357142857153</v>
      </c>
      <c r="Q38" s="186">
        <v>35</v>
      </c>
      <c r="R38" s="186">
        <v>39</v>
      </c>
      <c r="S38" s="186" t="s">
        <v>28</v>
      </c>
      <c r="T38" s="188" t="s">
        <v>64</v>
      </c>
      <c r="U38" s="197"/>
      <c r="V38" s="197"/>
      <c r="W38" s="197"/>
    </row>
    <row r="39" spans="1:23" x14ac:dyDescent="0.2">
      <c r="A39" s="199" t="s">
        <v>1446</v>
      </c>
      <c r="B39" s="186" t="s">
        <v>229</v>
      </c>
      <c r="C39" s="186">
        <v>120</v>
      </c>
      <c r="D39" s="186" t="s">
        <v>232</v>
      </c>
      <c r="E39" s="186" t="s">
        <v>280</v>
      </c>
      <c r="F39" s="186" t="s">
        <v>281</v>
      </c>
      <c r="G39" s="186">
        <v>92</v>
      </c>
      <c r="H39" s="187"/>
      <c r="I39" s="187">
        <f t="shared" ref="I39:I102" si="3">G39+H39</f>
        <v>92</v>
      </c>
      <c r="J39" s="187">
        <v>82.977272727272734</v>
      </c>
      <c r="K39" s="186"/>
      <c r="L39" s="187">
        <f t="shared" si="2"/>
        <v>82.977272727272734</v>
      </c>
      <c r="M39" s="187">
        <v>72.300000000000011</v>
      </c>
      <c r="N39" s="186"/>
      <c r="O39" s="187">
        <v>72.300000000000011</v>
      </c>
      <c r="P39" s="187">
        <f t="shared" si="0"/>
        <v>83.262954545454548</v>
      </c>
      <c r="Q39" s="186">
        <v>36</v>
      </c>
      <c r="R39" s="186">
        <v>36</v>
      </c>
      <c r="S39" s="186" t="s">
        <v>28</v>
      </c>
      <c r="T39" s="188" t="s">
        <v>64</v>
      </c>
      <c r="U39" s="197"/>
      <c r="V39" s="197"/>
      <c r="W39" s="197"/>
    </row>
    <row r="40" spans="1:23" x14ac:dyDescent="0.2">
      <c r="A40" s="199" t="s">
        <v>1446</v>
      </c>
      <c r="B40" s="186" t="s">
        <v>229</v>
      </c>
      <c r="C40" s="186">
        <v>120</v>
      </c>
      <c r="D40" s="186" t="s">
        <v>241</v>
      </c>
      <c r="E40" s="186" t="s">
        <v>282</v>
      </c>
      <c r="F40" s="186" t="s">
        <v>283</v>
      </c>
      <c r="G40" s="186">
        <v>92</v>
      </c>
      <c r="H40" s="187">
        <f>0.75</f>
        <v>0.75</v>
      </c>
      <c r="I40" s="187">
        <f t="shared" si="3"/>
        <v>92.75</v>
      </c>
      <c r="J40" s="187">
        <v>83.880952380952394</v>
      </c>
      <c r="K40" s="186">
        <v>1.2</v>
      </c>
      <c r="L40" s="187">
        <f t="shared" si="2"/>
        <v>85.080952380952397</v>
      </c>
      <c r="M40" s="187">
        <v>55</v>
      </c>
      <c r="N40" s="186"/>
      <c r="O40" s="187">
        <f>M40</f>
        <v>55</v>
      </c>
      <c r="P40" s="187">
        <f t="shared" si="0"/>
        <v>83.223214285714292</v>
      </c>
      <c r="Q40" s="186">
        <v>37</v>
      </c>
      <c r="R40" s="186">
        <v>31</v>
      </c>
      <c r="S40" s="186" t="s">
        <v>109</v>
      </c>
      <c r="T40" s="188" t="s">
        <v>110</v>
      </c>
      <c r="U40" s="197"/>
      <c r="V40" s="197"/>
      <c r="W40" s="197"/>
    </row>
    <row r="41" spans="1:23" x14ac:dyDescent="0.2">
      <c r="A41" s="199" t="s">
        <v>1446</v>
      </c>
      <c r="B41" s="186" t="s">
        <v>229</v>
      </c>
      <c r="C41" s="186">
        <v>120</v>
      </c>
      <c r="D41" s="186" t="s">
        <v>230</v>
      </c>
      <c r="E41" s="186">
        <v>2330110053</v>
      </c>
      <c r="F41" s="186" t="s">
        <v>284</v>
      </c>
      <c r="G41" s="186">
        <v>92</v>
      </c>
      <c r="H41" s="187">
        <v>3.25</v>
      </c>
      <c r="I41" s="187">
        <f t="shared" si="3"/>
        <v>95.25</v>
      </c>
      <c r="J41" s="187">
        <v>83.01</v>
      </c>
      <c r="K41" s="186"/>
      <c r="L41" s="187">
        <f t="shared" si="2"/>
        <v>83.01</v>
      </c>
      <c r="M41" s="187">
        <v>66.599999999999994</v>
      </c>
      <c r="N41" s="186"/>
      <c r="O41" s="187">
        <v>66.599999999999994</v>
      </c>
      <c r="P41" s="187">
        <f t="shared" si="0"/>
        <v>83.204999999999998</v>
      </c>
      <c r="Q41" s="186">
        <v>38</v>
      </c>
      <c r="R41" s="186">
        <v>35</v>
      </c>
      <c r="S41" s="186" t="s">
        <v>28</v>
      </c>
      <c r="T41" s="188" t="s">
        <v>64</v>
      </c>
      <c r="U41" s="197"/>
      <c r="V41" s="197"/>
      <c r="W41" s="197"/>
    </row>
    <row r="42" spans="1:23" x14ac:dyDescent="0.2">
      <c r="A42" s="199" t="s">
        <v>1446</v>
      </c>
      <c r="B42" s="186" t="s">
        <v>229</v>
      </c>
      <c r="C42" s="186">
        <v>120</v>
      </c>
      <c r="D42" s="186" t="s">
        <v>246</v>
      </c>
      <c r="E42" s="186">
        <v>2330110075</v>
      </c>
      <c r="F42" s="186" t="s">
        <v>285</v>
      </c>
      <c r="G42" s="186">
        <v>92</v>
      </c>
      <c r="H42" s="187">
        <v>2</v>
      </c>
      <c r="I42" s="187">
        <f t="shared" si="3"/>
        <v>94</v>
      </c>
      <c r="J42" s="187">
        <v>82.965909090909093</v>
      </c>
      <c r="K42" s="186"/>
      <c r="L42" s="187">
        <f t="shared" si="2"/>
        <v>82.965909090909093</v>
      </c>
      <c r="M42" s="187">
        <v>68.2</v>
      </c>
      <c r="N42" s="186"/>
      <c r="O42" s="187">
        <v>68.2</v>
      </c>
      <c r="P42" s="187">
        <f t="shared" si="0"/>
        <v>83.144431818181829</v>
      </c>
      <c r="Q42" s="186">
        <v>39</v>
      </c>
      <c r="R42" s="186">
        <v>38</v>
      </c>
      <c r="S42" s="186" t="s">
        <v>28</v>
      </c>
      <c r="T42" s="188" t="s">
        <v>64</v>
      </c>
      <c r="U42" s="197"/>
      <c r="V42" s="197"/>
      <c r="W42" s="197"/>
    </row>
    <row r="43" spans="1:23" x14ac:dyDescent="0.2">
      <c r="A43" s="199" t="s">
        <v>1446</v>
      </c>
      <c r="B43" s="186" t="s">
        <v>229</v>
      </c>
      <c r="C43" s="186">
        <v>120</v>
      </c>
      <c r="D43" s="186" t="s">
        <v>232</v>
      </c>
      <c r="E43" s="186" t="s">
        <v>286</v>
      </c>
      <c r="F43" s="186" t="s">
        <v>287</v>
      </c>
      <c r="G43" s="186">
        <v>92</v>
      </c>
      <c r="H43" s="187">
        <v>0.5</v>
      </c>
      <c r="I43" s="187">
        <f t="shared" si="3"/>
        <v>92.5</v>
      </c>
      <c r="J43" s="187">
        <v>83.840909090909093</v>
      </c>
      <c r="K43" s="186"/>
      <c r="L43" s="187">
        <f t="shared" si="2"/>
        <v>83.840909090909093</v>
      </c>
      <c r="M43" s="187">
        <v>62.100000000000009</v>
      </c>
      <c r="N43" s="186"/>
      <c r="O43" s="187">
        <v>62.100000000000009</v>
      </c>
      <c r="P43" s="187">
        <f t="shared" si="0"/>
        <v>82.965681818181821</v>
      </c>
      <c r="Q43" s="186">
        <v>40</v>
      </c>
      <c r="R43" s="186">
        <v>32</v>
      </c>
      <c r="S43" s="186" t="s">
        <v>28</v>
      </c>
      <c r="T43" s="188" t="s">
        <v>64</v>
      </c>
      <c r="U43" s="197"/>
      <c r="V43" s="197"/>
      <c r="W43" s="197"/>
    </row>
    <row r="44" spans="1:23" x14ac:dyDescent="0.2">
      <c r="A44" s="199" t="s">
        <v>1446</v>
      </c>
      <c r="B44" s="186" t="s">
        <v>229</v>
      </c>
      <c r="C44" s="186">
        <v>120</v>
      </c>
      <c r="D44" s="186" t="s">
        <v>230</v>
      </c>
      <c r="E44" s="186">
        <v>2310110346</v>
      </c>
      <c r="F44" s="186" t="s">
        <v>1423</v>
      </c>
      <c r="G44" s="186">
        <v>92</v>
      </c>
      <c r="H44" s="187"/>
      <c r="I44" s="187">
        <f t="shared" si="3"/>
        <v>92</v>
      </c>
      <c r="J44" s="187">
        <v>81.290000000000006</v>
      </c>
      <c r="K44" s="186"/>
      <c r="L44" s="187">
        <f t="shared" si="2"/>
        <v>81.290000000000006</v>
      </c>
      <c r="M44" s="187">
        <v>77.599999999999994</v>
      </c>
      <c r="N44" s="186"/>
      <c r="O44" s="187">
        <v>77.599999999999994</v>
      </c>
      <c r="P44" s="187">
        <f t="shared" si="0"/>
        <v>82.527500000000003</v>
      </c>
      <c r="Q44" s="186">
        <v>41</v>
      </c>
      <c r="R44" s="186">
        <v>44</v>
      </c>
      <c r="S44" s="186" t="s">
        <v>28</v>
      </c>
      <c r="T44" s="188" t="s">
        <v>64</v>
      </c>
      <c r="U44" s="197"/>
      <c r="V44" s="197"/>
      <c r="W44" s="197"/>
    </row>
    <row r="45" spans="1:23" x14ac:dyDescent="0.2">
      <c r="A45" s="199" t="s">
        <v>1446</v>
      </c>
      <c r="B45" s="186" t="s">
        <v>229</v>
      </c>
      <c r="C45" s="186">
        <v>120</v>
      </c>
      <c r="D45" s="186" t="s">
        <v>232</v>
      </c>
      <c r="E45" s="186" t="s">
        <v>288</v>
      </c>
      <c r="F45" s="186" t="s">
        <v>289</v>
      </c>
      <c r="G45" s="186">
        <v>92</v>
      </c>
      <c r="H45" s="187">
        <v>4.5</v>
      </c>
      <c r="I45" s="187">
        <f t="shared" si="3"/>
        <v>96.5</v>
      </c>
      <c r="J45" s="187">
        <v>81.36363636363636</v>
      </c>
      <c r="K45" s="186">
        <v>1.2</v>
      </c>
      <c r="L45" s="187">
        <f t="shared" si="2"/>
        <v>82.563636363636363</v>
      </c>
      <c r="M45" s="187">
        <v>59</v>
      </c>
      <c r="N45" s="186"/>
      <c r="O45" s="187">
        <v>59</v>
      </c>
      <c r="P45" s="187">
        <f t="shared" si="0"/>
        <v>82.297727272727272</v>
      </c>
      <c r="Q45" s="186">
        <v>42</v>
      </c>
      <c r="R45" s="186">
        <v>42</v>
      </c>
      <c r="S45" s="186" t="s">
        <v>109</v>
      </c>
      <c r="T45" s="188" t="s">
        <v>110</v>
      </c>
      <c r="U45" s="197"/>
      <c r="V45" s="197"/>
      <c r="W45" s="197"/>
    </row>
    <row r="46" spans="1:23" x14ac:dyDescent="0.2">
      <c r="A46" s="199" t="s">
        <v>1446</v>
      </c>
      <c r="B46" s="186" t="s">
        <v>229</v>
      </c>
      <c r="C46" s="186">
        <v>120</v>
      </c>
      <c r="D46" s="186" t="s">
        <v>230</v>
      </c>
      <c r="E46" s="186">
        <v>2330110038</v>
      </c>
      <c r="F46" s="186" t="s">
        <v>1424</v>
      </c>
      <c r="G46" s="186">
        <v>92</v>
      </c>
      <c r="H46" s="187"/>
      <c r="I46" s="187">
        <f t="shared" si="3"/>
        <v>92</v>
      </c>
      <c r="J46" s="187">
        <v>81.319999999999993</v>
      </c>
      <c r="K46" s="186">
        <v>1.2</v>
      </c>
      <c r="L46" s="187">
        <f t="shared" si="2"/>
        <v>82.52</v>
      </c>
      <c r="M46" s="187">
        <v>64.599999999999994</v>
      </c>
      <c r="N46" s="186"/>
      <c r="O46" s="187">
        <v>64.599999999999994</v>
      </c>
      <c r="P46" s="187">
        <f t="shared" si="0"/>
        <v>82.149999999999991</v>
      </c>
      <c r="Q46" s="186">
        <v>43</v>
      </c>
      <c r="R46" s="186">
        <v>43</v>
      </c>
      <c r="S46" s="186" t="s">
        <v>28</v>
      </c>
      <c r="T46" s="188" t="s">
        <v>64</v>
      </c>
      <c r="U46" s="197"/>
      <c r="V46" s="197"/>
      <c r="W46" s="197"/>
    </row>
    <row r="47" spans="1:23" x14ac:dyDescent="0.2">
      <c r="A47" s="199" t="s">
        <v>1446</v>
      </c>
      <c r="B47" s="186" t="s">
        <v>229</v>
      </c>
      <c r="C47" s="186">
        <v>120</v>
      </c>
      <c r="D47" s="186" t="s">
        <v>230</v>
      </c>
      <c r="E47" s="186">
        <v>2330110054</v>
      </c>
      <c r="F47" s="186" t="s">
        <v>1425</v>
      </c>
      <c r="G47" s="186">
        <v>92</v>
      </c>
      <c r="H47" s="187"/>
      <c r="I47" s="187">
        <f t="shared" si="3"/>
        <v>92</v>
      </c>
      <c r="J47" s="187">
        <v>80.290000000000006</v>
      </c>
      <c r="K47" s="186"/>
      <c r="L47" s="187">
        <f t="shared" si="2"/>
        <v>80.290000000000006</v>
      </c>
      <c r="M47" s="187">
        <v>74.8</v>
      </c>
      <c r="N47" s="186"/>
      <c r="O47" s="187">
        <v>74.8</v>
      </c>
      <c r="P47" s="187">
        <f t="shared" si="0"/>
        <v>81.497500000000002</v>
      </c>
      <c r="Q47" s="186">
        <v>44</v>
      </c>
      <c r="R47" s="186">
        <v>48</v>
      </c>
      <c r="S47" s="186" t="s">
        <v>28</v>
      </c>
      <c r="T47" s="188" t="s">
        <v>64</v>
      </c>
      <c r="U47" s="197"/>
      <c r="V47" s="197"/>
      <c r="W47" s="197"/>
    </row>
    <row r="48" spans="1:23" x14ac:dyDescent="0.2">
      <c r="A48" s="199" t="s">
        <v>1446</v>
      </c>
      <c r="B48" s="186" t="s">
        <v>229</v>
      </c>
      <c r="C48" s="186">
        <v>120</v>
      </c>
      <c r="D48" s="186" t="s">
        <v>246</v>
      </c>
      <c r="E48" s="186">
        <v>2330110072</v>
      </c>
      <c r="F48" s="186" t="s">
        <v>290</v>
      </c>
      <c r="G48" s="186">
        <v>92</v>
      </c>
      <c r="H48" s="187"/>
      <c r="I48" s="187">
        <f t="shared" si="3"/>
        <v>92</v>
      </c>
      <c r="J48" s="187">
        <v>81.647727272727295</v>
      </c>
      <c r="K48" s="186"/>
      <c r="L48" s="187">
        <f t="shared" si="2"/>
        <v>81.647727272727295</v>
      </c>
      <c r="M48" s="187">
        <v>63</v>
      </c>
      <c r="N48" s="186"/>
      <c r="O48" s="187">
        <v>63</v>
      </c>
      <c r="P48" s="187">
        <f t="shared" si="0"/>
        <v>81.335795454545462</v>
      </c>
      <c r="Q48" s="186">
        <v>45</v>
      </c>
      <c r="R48" s="186">
        <v>41</v>
      </c>
      <c r="S48" s="186" t="s">
        <v>28</v>
      </c>
      <c r="T48" s="188" t="s">
        <v>64</v>
      </c>
      <c r="U48" s="197"/>
      <c r="V48" s="197"/>
      <c r="W48" s="197"/>
    </row>
    <row r="49" spans="1:23" x14ac:dyDescent="0.2">
      <c r="A49" s="199" t="s">
        <v>1446</v>
      </c>
      <c r="B49" s="186" t="s">
        <v>229</v>
      </c>
      <c r="C49" s="186">
        <v>120</v>
      </c>
      <c r="D49" s="186" t="s">
        <v>246</v>
      </c>
      <c r="E49" s="186">
        <v>2330110065</v>
      </c>
      <c r="F49" s="186" t="s">
        <v>291</v>
      </c>
      <c r="G49" s="186">
        <v>92</v>
      </c>
      <c r="H49" s="187"/>
      <c r="I49" s="187">
        <f t="shared" si="3"/>
        <v>92</v>
      </c>
      <c r="J49" s="187">
        <v>79.920454545454504</v>
      </c>
      <c r="K49" s="186">
        <v>1.2</v>
      </c>
      <c r="L49" s="187">
        <f t="shared" si="2"/>
        <v>81.120454545454507</v>
      </c>
      <c r="M49" s="187">
        <v>63.8</v>
      </c>
      <c r="N49" s="186"/>
      <c r="O49" s="187">
        <v>63.8</v>
      </c>
      <c r="P49" s="187">
        <f t="shared" si="0"/>
        <v>81.020340909090876</v>
      </c>
      <c r="Q49" s="186">
        <v>46</v>
      </c>
      <c r="R49" s="186">
        <v>51</v>
      </c>
      <c r="S49" s="186" t="s">
        <v>28</v>
      </c>
      <c r="T49" s="188" t="s">
        <v>64</v>
      </c>
      <c r="U49" s="197"/>
      <c r="V49" s="197"/>
      <c r="W49" s="197"/>
    </row>
    <row r="50" spans="1:23" x14ac:dyDescent="0.2">
      <c r="A50" s="199" t="s">
        <v>1446</v>
      </c>
      <c r="B50" s="186" t="s">
        <v>229</v>
      </c>
      <c r="C50" s="186">
        <v>120</v>
      </c>
      <c r="D50" s="186" t="s">
        <v>241</v>
      </c>
      <c r="E50" s="186" t="s">
        <v>292</v>
      </c>
      <c r="F50" s="186" t="s">
        <v>293</v>
      </c>
      <c r="G50" s="186">
        <v>92</v>
      </c>
      <c r="H50" s="187">
        <v>1.25</v>
      </c>
      <c r="I50" s="187">
        <f t="shared" si="3"/>
        <v>93.25</v>
      </c>
      <c r="J50" s="187">
        <v>80.869047619047606</v>
      </c>
      <c r="K50" s="186"/>
      <c r="L50" s="187">
        <f t="shared" si="2"/>
        <v>80.869047619047606</v>
      </c>
      <c r="M50" s="187">
        <v>62.4</v>
      </c>
      <c r="N50" s="186"/>
      <c r="O50" s="187">
        <f>M50</f>
        <v>62.4</v>
      </c>
      <c r="P50" s="187">
        <f t="shared" si="0"/>
        <v>80.8792857142857</v>
      </c>
      <c r="Q50" s="186">
        <v>47</v>
      </c>
      <c r="R50" s="186">
        <v>46</v>
      </c>
      <c r="S50" s="186" t="s">
        <v>28</v>
      </c>
      <c r="T50" s="188" t="s">
        <v>64</v>
      </c>
      <c r="U50" s="197"/>
      <c r="V50" s="197"/>
      <c r="W50" s="197"/>
    </row>
    <row r="51" spans="1:23" x14ac:dyDescent="0.2">
      <c r="A51" s="199" t="s">
        <v>1446</v>
      </c>
      <c r="B51" s="186" t="s">
        <v>229</v>
      </c>
      <c r="C51" s="186">
        <v>120</v>
      </c>
      <c r="D51" s="186" t="s">
        <v>241</v>
      </c>
      <c r="E51" s="186" t="s">
        <v>294</v>
      </c>
      <c r="F51" s="186" t="s">
        <v>295</v>
      </c>
      <c r="G51" s="186">
        <v>92</v>
      </c>
      <c r="H51" s="187">
        <f>1.25</f>
        <v>1.25</v>
      </c>
      <c r="I51" s="187">
        <f t="shared" si="3"/>
        <v>93.25</v>
      </c>
      <c r="J51" s="187">
        <v>78.619047619047606</v>
      </c>
      <c r="K51" s="186"/>
      <c r="L51" s="187">
        <f t="shared" si="2"/>
        <v>78.619047619047606</v>
      </c>
      <c r="M51" s="187">
        <v>78.099999999999994</v>
      </c>
      <c r="N51" s="186"/>
      <c r="O51" s="187">
        <f>M51</f>
        <v>78.099999999999994</v>
      </c>
      <c r="P51" s="187">
        <f t="shared" si="0"/>
        <v>80.761785714285708</v>
      </c>
      <c r="Q51" s="186">
        <v>48</v>
      </c>
      <c r="R51" s="186">
        <v>61</v>
      </c>
      <c r="S51" s="186" t="s">
        <v>28</v>
      </c>
      <c r="T51" s="188" t="s">
        <v>64</v>
      </c>
      <c r="U51" s="197"/>
      <c r="V51" s="197"/>
      <c r="W51" s="197"/>
    </row>
    <row r="52" spans="1:23" x14ac:dyDescent="0.2">
      <c r="A52" s="199" t="s">
        <v>1446</v>
      </c>
      <c r="B52" s="186" t="s">
        <v>229</v>
      </c>
      <c r="C52" s="186">
        <v>120</v>
      </c>
      <c r="D52" s="186" t="s">
        <v>230</v>
      </c>
      <c r="E52" s="186">
        <v>2330110032</v>
      </c>
      <c r="F52" s="186" t="s">
        <v>1426</v>
      </c>
      <c r="G52" s="186">
        <v>92</v>
      </c>
      <c r="H52" s="187"/>
      <c r="I52" s="187">
        <f t="shared" si="3"/>
        <v>92</v>
      </c>
      <c r="J52" s="187">
        <v>79.2</v>
      </c>
      <c r="K52" s="186"/>
      <c r="L52" s="187">
        <f t="shared" si="2"/>
        <v>79.2</v>
      </c>
      <c r="M52" s="187">
        <v>73.900000000000006</v>
      </c>
      <c r="N52" s="186"/>
      <c r="O52" s="187">
        <v>73.900000000000006</v>
      </c>
      <c r="P52" s="187">
        <f t="shared" si="0"/>
        <v>80.59</v>
      </c>
      <c r="Q52" s="186">
        <v>49</v>
      </c>
      <c r="R52" s="186">
        <v>55</v>
      </c>
      <c r="S52" s="186" t="s">
        <v>28</v>
      </c>
      <c r="T52" s="188" t="s">
        <v>64</v>
      </c>
      <c r="U52" s="197"/>
      <c r="V52" s="197"/>
      <c r="W52" s="197"/>
    </row>
    <row r="53" spans="1:23" x14ac:dyDescent="0.2">
      <c r="A53" s="199" t="s">
        <v>1446</v>
      </c>
      <c r="B53" s="186" t="s">
        <v>229</v>
      </c>
      <c r="C53" s="186">
        <v>120</v>
      </c>
      <c r="D53" s="186" t="s">
        <v>241</v>
      </c>
      <c r="E53" s="186" t="s">
        <v>296</v>
      </c>
      <c r="F53" s="186" t="s">
        <v>297</v>
      </c>
      <c r="G53" s="186">
        <v>92</v>
      </c>
      <c r="H53" s="187">
        <f>0.75</f>
        <v>0.75</v>
      </c>
      <c r="I53" s="187">
        <f t="shared" si="3"/>
        <v>92.75</v>
      </c>
      <c r="J53" s="187">
        <v>79.809523809523796</v>
      </c>
      <c r="K53" s="186"/>
      <c r="L53" s="187">
        <f t="shared" si="2"/>
        <v>79.809523809523796</v>
      </c>
      <c r="M53" s="187">
        <v>67.900000000000006</v>
      </c>
      <c r="N53" s="186"/>
      <c r="O53" s="187">
        <f>M53</f>
        <v>67.900000000000006</v>
      </c>
      <c r="P53" s="187">
        <f t="shared" si="0"/>
        <v>80.559642857142848</v>
      </c>
      <c r="Q53" s="186">
        <v>50</v>
      </c>
      <c r="R53" s="186">
        <v>52</v>
      </c>
      <c r="S53" s="186" t="s">
        <v>28</v>
      </c>
      <c r="T53" s="188" t="s">
        <v>64</v>
      </c>
      <c r="U53" s="197"/>
      <c r="V53" s="197"/>
      <c r="W53" s="197"/>
    </row>
    <row r="54" spans="1:23" x14ac:dyDescent="0.2">
      <c r="A54" s="199" t="s">
        <v>1446</v>
      </c>
      <c r="B54" s="186" t="s">
        <v>229</v>
      </c>
      <c r="C54" s="186">
        <v>120</v>
      </c>
      <c r="D54" s="186" t="s">
        <v>246</v>
      </c>
      <c r="E54" s="186">
        <v>2330110071</v>
      </c>
      <c r="F54" s="186" t="s">
        <v>298</v>
      </c>
      <c r="G54" s="186">
        <v>92</v>
      </c>
      <c r="H54" s="187"/>
      <c r="I54" s="187">
        <f t="shared" si="3"/>
        <v>92</v>
      </c>
      <c r="J54" s="187">
        <v>80.875</v>
      </c>
      <c r="K54" s="186"/>
      <c r="L54" s="187">
        <f t="shared" si="2"/>
        <v>80.875</v>
      </c>
      <c r="M54" s="187">
        <v>60.9</v>
      </c>
      <c r="N54" s="186"/>
      <c r="O54" s="187">
        <v>60.9</v>
      </c>
      <c r="P54" s="187">
        <f t="shared" si="0"/>
        <v>80.546250000000001</v>
      </c>
      <c r="Q54" s="186">
        <v>51</v>
      </c>
      <c r="R54" s="186">
        <v>45</v>
      </c>
      <c r="S54" s="186" t="s">
        <v>28</v>
      </c>
      <c r="T54" s="188" t="s">
        <v>64</v>
      </c>
      <c r="U54" s="197"/>
      <c r="V54" s="197"/>
      <c r="W54" s="197"/>
    </row>
    <row r="55" spans="1:23" x14ac:dyDescent="0.2">
      <c r="A55" s="199" t="s">
        <v>1446</v>
      </c>
      <c r="B55" s="186" t="s">
        <v>229</v>
      </c>
      <c r="C55" s="186">
        <v>120</v>
      </c>
      <c r="D55" s="186" t="s">
        <v>241</v>
      </c>
      <c r="E55" s="186" t="s">
        <v>299</v>
      </c>
      <c r="F55" s="186" t="s">
        <v>300</v>
      </c>
      <c r="G55" s="186">
        <v>92</v>
      </c>
      <c r="H55" s="187">
        <f>0.75</f>
        <v>0.75</v>
      </c>
      <c r="I55" s="187">
        <f t="shared" si="3"/>
        <v>92.75</v>
      </c>
      <c r="J55" s="187">
        <v>79.511904761904802</v>
      </c>
      <c r="K55" s="186"/>
      <c r="L55" s="187">
        <f t="shared" si="2"/>
        <v>79.511904761904802</v>
      </c>
      <c r="M55" s="187">
        <v>69.2</v>
      </c>
      <c r="N55" s="186"/>
      <c r="O55" s="187">
        <f>M55</f>
        <v>69.2</v>
      </c>
      <c r="P55" s="187">
        <f t="shared" si="0"/>
        <v>80.466428571428594</v>
      </c>
      <c r="Q55" s="186">
        <v>52</v>
      </c>
      <c r="R55" s="186">
        <v>53</v>
      </c>
      <c r="S55" s="186" t="s">
        <v>28</v>
      </c>
      <c r="T55" s="188"/>
      <c r="U55" s="197"/>
      <c r="V55" s="197"/>
      <c r="W55" s="197"/>
    </row>
    <row r="56" spans="1:23" x14ac:dyDescent="0.2">
      <c r="A56" s="199" t="s">
        <v>1446</v>
      </c>
      <c r="B56" s="186" t="s">
        <v>229</v>
      </c>
      <c r="C56" s="186">
        <v>120</v>
      </c>
      <c r="D56" s="186" t="s">
        <v>241</v>
      </c>
      <c r="E56" s="186" t="s">
        <v>301</v>
      </c>
      <c r="F56" s="186" t="s">
        <v>302</v>
      </c>
      <c r="G56" s="186">
        <v>92</v>
      </c>
      <c r="H56" s="187">
        <f>3.25</f>
        <v>3.25</v>
      </c>
      <c r="I56" s="187">
        <f t="shared" si="3"/>
        <v>95.25</v>
      </c>
      <c r="J56" s="187">
        <v>77.797619047619094</v>
      </c>
      <c r="K56" s="186"/>
      <c r="L56" s="187">
        <f t="shared" si="2"/>
        <v>77.797619047619094</v>
      </c>
      <c r="M56" s="187">
        <v>78.25</v>
      </c>
      <c r="N56" s="186"/>
      <c r="O56" s="187">
        <f>M56</f>
        <v>78.25</v>
      </c>
      <c r="P56" s="187">
        <f t="shared" si="0"/>
        <v>80.460714285714317</v>
      </c>
      <c r="Q56" s="186">
        <v>53</v>
      </c>
      <c r="R56" s="186">
        <v>70</v>
      </c>
      <c r="S56" s="186" t="s">
        <v>28</v>
      </c>
      <c r="T56" s="188"/>
      <c r="U56" s="197"/>
      <c r="V56" s="197"/>
      <c r="W56" s="197"/>
    </row>
    <row r="57" spans="1:23" x14ac:dyDescent="0.2">
      <c r="A57" s="199" t="s">
        <v>1446</v>
      </c>
      <c r="B57" s="186" t="s">
        <v>229</v>
      </c>
      <c r="C57" s="186">
        <v>120</v>
      </c>
      <c r="D57" s="186" t="s">
        <v>230</v>
      </c>
      <c r="E57" s="186">
        <v>2330110057</v>
      </c>
      <c r="F57" s="186" t="s">
        <v>1427</v>
      </c>
      <c r="G57" s="186">
        <v>92</v>
      </c>
      <c r="H57" s="187"/>
      <c r="I57" s="187">
        <f t="shared" si="3"/>
        <v>92</v>
      </c>
      <c r="J57" s="187">
        <v>80.12</v>
      </c>
      <c r="K57" s="186"/>
      <c r="L57" s="187">
        <f t="shared" si="2"/>
        <v>80.12</v>
      </c>
      <c r="M57" s="187">
        <v>64.8</v>
      </c>
      <c r="N57" s="186"/>
      <c r="O57" s="187">
        <v>64.8</v>
      </c>
      <c r="P57" s="187">
        <f t="shared" si="0"/>
        <v>80.37</v>
      </c>
      <c r="Q57" s="186">
        <v>54</v>
      </c>
      <c r="R57" s="186">
        <v>50</v>
      </c>
      <c r="S57" s="186" t="s">
        <v>28</v>
      </c>
      <c r="T57" s="188"/>
      <c r="U57" s="197"/>
      <c r="V57" s="197"/>
      <c r="W57" s="197"/>
    </row>
    <row r="58" spans="1:23" x14ac:dyDescent="0.2">
      <c r="A58" s="199" t="s">
        <v>1446</v>
      </c>
      <c r="B58" s="186" t="s">
        <v>229</v>
      </c>
      <c r="C58" s="186">
        <v>120</v>
      </c>
      <c r="D58" s="186" t="s">
        <v>232</v>
      </c>
      <c r="E58" s="186" t="s">
        <v>303</v>
      </c>
      <c r="F58" s="186" t="s">
        <v>304</v>
      </c>
      <c r="G58" s="186">
        <v>92</v>
      </c>
      <c r="H58" s="187"/>
      <c r="I58" s="187">
        <f>G58+H58</f>
        <v>92</v>
      </c>
      <c r="J58" s="187">
        <v>79.260000000000005</v>
      </c>
      <c r="K58" s="186"/>
      <c r="L58" s="187">
        <f>J58+K58</f>
        <v>79.260000000000005</v>
      </c>
      <c r="M58" s="187">
        <v>69.399999999999991</v>
      </c>
      <c r="N58" s="186"/>
      <c r="O58" s="187">
        <v>69.399999999999991</v>
      </c>
      <c r="P58" s="187">
        <f>I58*15%+L58*75%+O58*10%</f>
        <v>80.185000000000002</v>
      </c>
      <c r="Q58" s="186">
        <v>55</v>
      </c>
      <c r="R58" s="186">
        <v>54</v>
      </c>
      <c r="S58" s="186" t="s">
        <v>28</v>
      </c>
      <c r="T58" s="188"/>
      <c r="U58" s="197"/>
      <c r="V58" s="197"/>
      <c r="W58" s="197"/>
    </row>
    <row r="59" spans="1:23" x14ac:dyDescent="0.2">
      <c r="A59" s="199" t="s">
        <v>1446</v>
      </c>
      <c r="B59" s="186" t="s">
        <v>229</v>
      </c>
      <c r="C59" s="186">
        <v>120</v>
      </c>
      <c r="D59" s="186" t="s">
        <v>246</v>
      </c>
      <c r="E59" s="186">
        <v>2330110083</v>
      </c>
      <c r="F59" s="186" t="s">
        <v>305</v>
      </c>
      <c r="G59" s="186">
        <v>92</v>
      </c>
      <c r="H59" s="187"/>
      <c r="I59" s="187">
        <f t="shared" si="3"/>
        <v>92</v>
      </c>
      <c r="J59" s="187">
        <v>80.454545454545496</v>
      </c>
      <c r="K59" s="186"/>
      <c r="L59" s="187">
        <f t="shared" si="2"/>
        <v>80.454545454545496</v>
      </c>
      <c r="M59" s="187">
        <v>57.6</v>
      </c>
      <c r="N59" s="186"/>
      <c r="O59" s="187">
        <v>57.6</v>
      </c>
      <c r="P59" s="187">
        <f t="shared" si="0"/>
        <v>79.900909090909124</v>
      </c>
      <c r="Q59" s="186">
        <v>56</v>
      </c>
      <c r="R59" s="186">
        <v>47</v>
      </c>
      <c r="S59" s="186" t="s">
        <v>109</v>
      </c>
      <c r="T59" s="188"/>
      <c r="U59" s="197"/>
      <c r="V59" s="197"/>
      <c r="W59" s="197"/>
    </row>
    <row r="60" spans="1:23" x14ac:dyDescent="0.2">
      <c r="A60" s="199" t="s">
        <v>1446</v>
      </c>
      <c r="B60" s="186" t="s">
        <v>229</v>
      </c>
      <c r="C60" s="186">
        <v>120</v>
      </c>
      <c r="D60" s="186" t="s">
        <v>246</v>
      </c>
      <c r="E60" s="186">
        <v>2330110068</v>
      </c>
      <c r="F60" s="186" t="s">
        <v>306</v>
      </c>
      <c r="G60" s="186">
        <v>92</v>
      </c>
      <c r="H60" s="187"/>
      <c r="I60" s="187">
        <f t="shared" si="3"/>
        <v>92</v>
      </c>
      <c r="J60" s="187">
        <v>78.590909090909093</v>
      </c>
      <c r="K60" s="186">
        <v>1.2</v>
      </c>
      <c r="L60" s="187">
        <f t="shared" si="2"/>
        <v>79.790909090909096</v>
      </c>
      <c r="M60" s="187">
        <v>62.3</v>
      </c>
      <c r="N60" s="186"/>
      <c r="O60" s="187">
        <v>62.3</v>
      </c>
      <c r="P60" s="187">
        <f t="shared" si="0"/>
        <v>79.87318181818182</v>
      </c>
      <c r="Q60" s="186">
        <v>57</v>
      </c>
      <c r="R60" s="186">
        <v>62</v>
      </c>
      <c r="S60" s="186" t="s">
        <v>28</v>
      </c>
      <c r="T60" s="188"/>
      <c r="U60" s="197"/>
      <c r="V60" s="197"/>
      <c r="W60" s="197"/>
    </row>
    <row r="61" spans="1:23" x14ac:dyDescent="0.2">
      <c r="A61" s="199" t="s">
        <v>1446</v>
      </c>
      <c r="B61" s="186" t="s">
        <v>229</v>
      </c>
      <c r="C61" s="186">
        <v>120</v>
      </c>
      <c r="D61" s="186" t="s">
        <v>230</v>
      </c>
      <c r="E61" s="186">
        <v>2330110041</v>
      </c>
      <c r="F61" s="186" t="s">
        <v>1428</v>
      </c>
      <c r="G61" s="186">
        <v>92</v>
      </c>
      <c r="H61" s="187">
        <v>1.8</v>
      </c>
      <c r="I61" s="187">
        <f t="shared" si="3"/>
        <v>93.8</v>
      </c>
      <c r="J61" s="187">
        <v>79.19</v>
      </c>
      <c r="K61" s="186"/>
      <c r="L61" s="187">
        <f t="shared" si="2"/>
        <v>79.19</v>
      </c>
      <c r="M61" s="187">
        <v>62.8</v>
      </c>
      <c r="N61" s="186"/>
      <c r="O61" s="187">
        <v>62.8</v>
      </c>
      <c r="P61" s="187">
        <f t="shared" si="0"/>
        <v>79.742499999999993</v>
      </c>
      <c r="Q61" s="186">
        <v>58</v>
      </c>
      <c r="R61" s="186">
        <v>56</v>
      </c>
      <c r="S61" s="186" t="s">
        <v>28</v>
      </c>
      <c r="T61" s="188"/>
      <c r="U61" s="197"/>
      <c r="V61" s="197"/>
      <c r="W61" s="197"/>
    </row>
    <row r="62" spans="1:23" x14ac:dyDescent="0.2">
      <c r="A62" s="199" t="s">
        <v>1446</v>
      </c>
      <c r="B62" s="186" t="s">
        <v>229</v>
      </c>
      <c r="C62" s="186">
        <v>120</v>
      </c>
      <c r="D62" s="186" t="s">
        <v>246</v>
      </c>
      <c r="E62" s="186">
        <v>2330110069</v>
      </c>
      <c r="F62" s="186" t="s">
        <v>307</v>
      </c>
      <c r="G62" s="186">
        <v>92</v>
      </c>
      <c r="H62" s="187"/>
      <c r="I62" s="187">
        <f t="shared" si="3"/>
        <v>92</v>
      </c>
      <c r="J62" s="187">
        <v>77.568181818181799</v>
      </c>
      <c r="K62" s="186">
        <v>1.2</v>
      </c>
      <c r="L62" s="187">
        <f t="shared" si="2"/>
        <v>78.768181818181802</v>
      </c>
      <c r="M62" s="187">
        <v>68.599999999999994</v>
      </c>
      <c r="N62" s="186"/>
      <c r="O62" s="187">
        <v>68.599999999999994</v>
      </c>
      <c r="P62" s="187">
        <f t="shared" si="0"/>
        <v>79.736136363636348</v>
      </c>
      <c r="Q62" s="186">
        <v>59</v>
      </c>
      <c r="R62" s="186">
        <v>73</v>
      </c>
      <c r="S62" s="186" t="s">
        <v>28</v>
      </c>
      <c r="T62" s="188"/>
      <c r="U62" s="197"/>
      <c r="V62" s="197"/>
      <c r="W62" s="197"/>
    </row>
    <row r="63" spans="1:23" x14ac:dyDescent="0.2">
      <c r="A63" s="199" t="s">
        <v>1446</v>
      </c>
      <c r="B63" s="186" t="s">
        <v>229</v>
      </c>
      <c r="C63" s="186">
        <v>120</v>
      </c>
      <c r="D63" s="186" t="s">
        <v>230</v>
      </c>
      <c r="E63" s="186">
        <v>2330110048</v>
      </c>
      <c r="F63" s="186" t="s">
        <v>1429</v>
      </c>
      <c r="G63" s="186">
        <v>92</v>
      </c>
      <c r="H63" s="187">
        <v>0.75</v>
      </c>
      <c r="I63" s="187">
        <f t="shared" si="3"/>
        <v>92.75</v>
      </c>
      <c r="J63" s="187">
        <v>78.48</v>
      </c>
      <c r="K63" s="186"/>
      <c r="L63" s="187">
        <f t="shared" si="2"/>
        <v>78.48</v>
      </c>
      <c r="M63" s="187">
        <v>68.900000000000006</v>
      </c>
      <c r="N63" s="186"/>
      <c r="O63" s="187">
        <v>68.900000000000006</v>
      </c>
      <c r="P63" s="187">
        <f t="shared" si="0"/>
        <v>79.662499999999994</v>
      </c>
      <c r="Q63" s="186">
        <v>60</v>
      </c>
      <c r="R63" s="186">
        <v>63</v>
      </c>
      <c r="S63" s="186" t="s">
        <v>28</v>
      </c>
      <c r="T63" s="188"/>
      <c r="U63" s="197"/>
      <c r="V63" s="197"/>
      <c r="W63" s="197"/>
    </row>
    <row r="64" spans="1:23" x14ac:dyDescent="0.2">
      <c r="A64" s="199" t="s">
        <v>1446</v>
      </c>
      <c r="B64" s="186" t="s">
        <v>229</v>
      </c>
      <c r="C64" s="186">
        <v>120</v>
      </c>
      <c r="D64" s="186" t="s">
        <v>230</v>
      </c>
      <c r="E64" s="186">
        <v>2330110051</v>
      </c>
      <c r="F64" s="186" t="s">
        <v>1430</v>
      </c>
      <c r="G64" s="186">
        <v>92</v>
      </c>
      <c r="H64" s="187">
        <v>0.75</v>
      </c>
      <c r="I64" s="187">
        <f t="shared" si="3"/>
        <v>92.75</v>
      </c>
      <c r="J64" s="187">
        <v>78.77</v>
      </c>
      <c r="K64" s="186"/>
      <c r="L64" s="187">
        <f t="shared" si="2"/>
        <v>78.77</v>
      </c>
      <c r="M64" s="187">
        <v>65.2</v>
      </c>
      <c r="N64" s="186"/>
      <c r="O64" s="187">
        <v>65.2</v>
      </c>
      <c r="P64" s="187">
        <f t="shared" si="0"/>
        <v>79.509999999999991</v>
      </c>
      <c r="Q64" s="186">
        <v>61</v>
      </c>
      <c r="R64" s="186">
        <v>59</v>
      </c>
      <c r="S64" s="186" t="s">
        <v>28</v>
      </c>
      <c r="T64" s="188"/>
      <c r="U64" s="197"/>
      <c r="V64" s="197"/>
      <c r="W64" s="197"/>
    </row>
    <row r="65" spans="1:23" x14ac:dyDescent="0.2">
      <c r="A65" s="199" t="s">
        <v>1446</v>
      </c>
      <c r="B65" s="186" t="s">
        <v>229</v>
      </c>
      <c r="C65" s="186">
        <v>120</v>
      </c>
      <c r="D65" s="186" t="s">
        <v>232</v>
      </c>
      <c r="E65" s="186" t="s">
        <v>308</v>
      </c>
      <c r="F65" s="186" t="s">
        <v>309</v>
      </c>
      <c r="G65" s="186">
        <v>92</v>
      </c>
      <c r="H65" s="187"/>
      <c r="I65" s="187">
        <f t="shared" si="3"/>
        <v>92</v>
      </c>
      <c r="J65" s="187">
        <v>77.98863636363636</v>
      </c>
      <c r="K65" s="186"/>
      <c r="L65" s="187">
        <f t="shared" si="2"/>
        <v>77.98863636363636</v>
      </c>
      <c r="M65" s="187">
        <v>71.95</v>
      </c>
      <c r="N65" s="186"/>
      <c r="O65" s="187">
        <v>71.95</v>
      </c>
      <c r="P65" s="187">
        <f t="shared" si="0"/>
        <v>79.486477272727257</v>
      </c>
      <c r="Q65" s="186">
        <v>62</v>
      </c>
      <c r="R65" s="186">
        <v>68</v>
      </c>
      <c r="S65" s="186" t="s">
        <v>28</v>
      </c>
      <c r="T65" s="188"/>
      <c r="U65" s="197"/>
      <c r="V65" s="197"/>
      <c r="W65" s="197"/>
    </row>
    <row r="66" spans="1:23" x14ac:dyDescent="0.2">
      <c r="A66" s="199" t="s">
        <v>1446</v>
      </c>
      <c r="B66" s="186" t="s">
        <v>229</v>
      </c>
      <c r="C66" s="186">
        <v>120</v>
      </c>
      <c r="D66" s="186" t="s">
        <v>232</v>
      </c>
      <c r="E66" s="186" t="s">
        <v>310</v>
      </c>
      <c r="F66" s="186" t="s">
        <v>311</v>
      </c>
      <c r="G66" s="186">
        <v>92</v>
      </c>
      <c r="H66" s="187">
        <v>1.25</v>
      </c>
      <c r="I66" s="187">
        <f t="shared" si="3"/>
        <v>93.25</v>
      </c>
      <c r="J66" s="187">
        <v>76.431818181818187</v>
      </c>
      <c r="K66" s="186"/>
      <c r="L66" s="187">
        <f t="shared" si="2"/>
        <v>76.431818181818187</v>
      </c>
      <c r="M66" s="187">
        <v>81.400000000000006</v>
      </c>
      <c r="N66" s="186"/>
      <c r="O66" s="187">
        <v>81.400000000000006</v>
      </c>
      <c r="P66" s="187">
        <f t="shared" si="0"/>
        <v>79.451363636363638</v>
      </c>
      <c r="Q66" s="186">
        <v>63</v>
      </c>
      <c r="R66" s="186">
        <v>77</v>
      </c>
      <c r="S66" s="186" t="s">
        <v>28</v>
      </c>
      <c r="T66" s="188"/>
      <c r="U66" s="197"/>
      <c r="V66" s="197"/>
      <c r="W66" s="197"/>
    </row>
    <row r="67" spans="1:23" x14ac:dyDescent="0.2">
      <c r="A67" s="199" t="s">
        <v>1446</v>
      </c>
      <c r="B67" s="186" t="s">
        <v>229</v>
      </c>
      <c r="C67" s="186">
        <v>120</v>
      </c>
      <c r="D67" s="186" t="s">
        <v>230</v>
      </c>
      <c r="E67" s="186">
        <v>2330110055</v>
      </c>
      <c r="F67" s="186" t="s">
        <v>1431</v>
      </c>
      <c r="G67" s="186">
        <v>92</v>
      </c>
      <c r="H67" s="187"/>
      <c r="I67" s="187">
        <f t="shared" si="3"/>
        <v>92</v>
      </c>
      <c r="J67" s="187">
        <v>78.239999999999995</v>
      </c>
      <c r="K67" s="186"/>
      <c r="L67" s="187">
        <f t="shared" si="2"/>
        <v>78.239999999999995</v>
      </c>
      <c r="M67" s="187">
        <v>67.099999999999994</v>
      </c>
      <c r="N67" s="186"/>
      <c r="O67" s="187">
        <v>67.099999999999994</v>
      </c>
      <c r="P67" s="187">
        <f t="shared" si="0"/>
        <v>79.189999999999984</v>
      </c>
      <c r="Q67" s="186">
        <v>64</v>
      </c>
      <c r="R67" s="186">
        <v>67</v>
      </c>
      <c r="S67" s="186" t="s">
        <v>28</v>
      </c>
      <c r="T67" s="188"/>
      <c r="U67" s="197"/>
      <c r="V67" s="197"/>
      <c r="W67" s="197"/>
    </row>
    <row r="68" spans="1:23" x14ac:dyDescent="0.2">
      <c r="A68" s="199" t="s">
        <v>1446</v>
      </c>
      <c r="B68" s="186" t="s">
        <v>229</v>
      </c>
      <c r="C68" s="186">
        <v>120</v>
      </c>
      <c r="D68" s="186" t="s">
        <v>241</v>
      </c>
      <c r="E68" s="186" t="s">
        <v>312</v>
      </c>
      <c r="F68" s="186" t="s">
        <v>313</v>
      </c>
      <c r="G68" s="186">
        <v>92</v>
      </c>
      <c r="H68" s="187">
        <v>1.5</v>
      </c>
      <c r="I68" s="187">
        <f t="shared" si="3"/>
        <v>93.5</v>
      </c>
      <c r="J68" s="187">
        <v>78.857142857142904</v>
      </c>
      <c r="K68" s="186"/>
      <c r="L68" s="187">
        <f t="shared" si="2"/>
        <v>78.857142857142904</v>
      </c>
      <c r="M68" s="187">
        <v>60.2</v>
      </c>
      <c r="N68" s="186"/>
      <c r="O68" s="187">
        <f>M68</f>
        <v>60.2</v>
      </c>
      <c r="P68" s="187">
        <f t="shared" ref="P68:P123" si="4">I68*15%+L68*75%+O68*10%</f>
        <v>79.187857142857183</v>
      </c>
      <c r="Q68" s="186">
        <v>65</v>
      </c>
      <c r="R68" s="186">
        <v>58</v>
      </c>
      <c r="S68" s="186" t="s">
        <v>28</v>
      </c>
      <c r="T68" s="188"/>
      <c r="U68" s="197"/>
      <c r="V68" s="197"/>
      <c r="W68" s="197"/>
    </row>
    <row r="69" spans="1:23" x14ac:dyDescent="0.2">
      <c r="A69" s="199" t="s">
        <v>1446</v>
      </c>
      <c r="B69" s="186" t="s">
        <v>229</v>
      </c>
      <c r="C69" s="186">
        <v>120</v>
      </c>
      <c r="D69" s="186" t="s">
        <v>232</v>
      </c>
      <c r="E69" s="186" t="s">
        <v>314</v>
      </c>
      <c r="F69" s="186" t="s">
        <v>315</v>
      </c>
      <c r="G69" s="186">
        <v>92</v>
      </c>
      <c r="H69" s="187"/>
      <c r="I69" s="187">
        <f t="shared" si="3"/>
        <v>92</v>
      </c>
      <c r="J69" s="187">
        <v>75.977272727272734</v>
      </c>
      <c r="K69" s="186"/>
      <c r="L69" s="187">
        <f t="shared" si="2"/>
        <v>75.977272727272734</v>
      </c>
      <c r="M69" s="187">
        <v>82.5</v>
      </c>
      <c r="N69" s="186"/>
      <c r="O69" s="187">
        <v>82.5</v>
      </c>
      <c r="P69" s="187">
        <f t="shared" si="4"/>
        <v>79.032954545454544</v>
      </c>
      <c r="Q69" s="186">
        <v>66</v>
      </c>
      <c r="R69" s="186">
        <v>81</v>
      </c>
      <c r="S69" s="186" t="s">
        <v>28</v>
      </c>
      <c r="T69" s="188"/>
      <c r="U69" s="197"/>
      <c r="V69" s="197"/>
      <c r="W69" s="197"/>
    </row>
    <row r="70" spans="1:23" x14ac:dyDescent="0.2">
      <c r="A70" s="199" t="s">
        <v>1446</v>
      </c>
      <c r="B70" s="186" t="s">
        <v>229</v>
      </c>
      <c r="C70" s="186">
        <v>120</v>
      </c>
      <c r="D70" s="186" t="s">
        <v>230</v>
      </c>
      <c r="E70" s="186">
        <v>2330110058</v>
      </c>
      <c r="F70" s="186" t="s">
        <v>1432</v>
      </c>
      <c r="G70" s="186">
        <v>92</v>
      </c>
      <c r="H70" s="187"/>
      <c r="I70" s="187">
        <f t="shared" si="3"/>
        <v>92</v>
      </c>
      <c r="J70" s="187">
        <v>78.34</v>
      </c>
      <c r="K70" s="186"/>
      <c r="L70" s="187">
        <f t="shared" si="2"/>
        <v>78.34</v>
      </c>
      <c r="M70" s="187">
        <v>64.55</v>
      </c>
      <c r="N70" s="186"/>
      <c r="O70" s="187">
        <v>64.55</v>
      </c>
      <c r="P70" s="187">
        <f t="shared" si="4"/>
        <v>79.010000000000005</v>
      </c>
      <c r="Q70" s="186">
        <v>67</v>
      </c>
      <c r="R70" s="186">
        <v>65</v>
      </c>
      <c r="S70" s="186" t="s">
        <v>28</v>
      </c>
      <c r="T70" s="188"/>
      <c r="U70" s="197"/>
      <c r="V70" s="197"/>
      <c r="W70" s="197"/>
    </row>
    <row r="71" spans="1:23" x14ac:dyDescent="0.2">
      <c r="A71" s="199" t="s">
        <v>1446</v>
      </c>
      <c r="B71" s="186" t="s">
        <v>229</v>
      </c>
      <c r="C71" s="186">
        <v>120</v>
      </c>
      <c r="D71" s="186" t="s">
        <v>241</v>
      </c>
      <c r="E71" s="186" t="s">
        <v>316</v>
      </c>
      <c r="F71" s="186" t="s">
        <v>317</v>
      </c>
      <c r="G71" s="186">
        <v>92</v>
      </c>
      <c r="H71" s="187">
        <f>0.75</f>
        <v>0.75</v>
      </c>
      <c r="I71" s="187">
        <f t="shared" si="3"/>
        <v>92.75</v>
      </c>
      <c r="J71" s="187">
        <v>77.630952380952394</v>
      </c>
      <c r="K71" s="186"/>
      <c r="L71" s="187">
        <f t="shared" si="2"/>
        <v>77.630952380952394</v>
      </c>
      <c r="M71" s="187">
        <v>67.400000000000006</v>
      </c>
      <c r="N71" s="186"/>
      <c r="O71" s="187">
        <f>M71</f>
        <v>67.400000000000006</v>
      </c>
      <c r="P71" s="187">
        <f t="shared" si="4"/>
        <v>78.875714285714281</v>
      </c>
      <c r="Q71" s="186">
        <v>68</v>
      </c>
      <c r="R71" s="186">
        <v>72</v>
      </c>
      <c r="S71" s="186" t="s">
        <v>28</v>
      </c>
      <c r="T71" s="188"/>
      <c r="U71" s="197"/>
      <c r="V71" s="197"/>
      <c r="W71" s="197"/>
    </row>
    <row r="72" spans="1:23" x14ac:dyDescent="0.2">
      <c r="A72" s="199" t="s">
        <v>1446</v>
      </c>
      <c r="B72" s="186" t="s">
        <v>229</v>
      </c>
      <c r="C72" s="186">
        <v>120</v>
      </c>
      <c r="D72" s="186" t="s">
        <v>232</v>
      </c>
      <c r="E72" s="186" t="s">
        <v>318</v>
      </c>
      <c r="F72" s="186" t="s">
        <v>319</v>
      </c>
      <c r="G72" s="186">
        <v>92</v>
      </c>
      <c r="H72" s="187"/>
      <c r="I72" s="187">
        <f t="shared" si="3"/>
        <v>92</v>
      </c>
      <c r="J72" s="187">
        <v>77.647727272727266</v>
      </c>
      <c r="K72" s="186"/>
      <c r="L72" s="187">
        <f t="shared" ref="L72:L123" si="5">J72+K72</f>
        <v>77.647727272727266</v>
      </c>
      <c r="M72" s="187">
        <v>67.150000000000006</v>
      </c>
      <c r="N72" s="186"/>
      <c r="O72" s="187">
        <v>67.150000000000006</v>
      </c>
      <c r="P72" s="187">
        <f t="shared" si="4"/>
        <v>78.750795454545454</v>
      </c>
      <c r="Q72" s="186">
        <v>69</v>
      </c>
      <c r="R72" s="186">
        <v>71</v>
      </c>
      <c r="S72" s="186" t="s">
        <v>28</v>
      </c>
      <c r="T72" s="188"/>
      <c r="U72" s="197"/>
      <c r="V72" s="197"/>
      <c r="W72" s="197"/>
    </row>
    <row r="73" spans="1:23" x14ac:dyDescent="0.2">
      <c r="A73" s="199" t="s">
        <v>1446</v>
      </c>
      <c r="B73" s="186" t="s">
        <v>229</v>
      </c>
      <c r="C73" s="186">
        <v>120</v>
      </c>
      <c r="D73" s="186" t="s">
        <v>230</v>
      </c>
      <c r="E73" s="186">
        <v>2330110049</v>
      </c>
      <c r="F73" s="186" t="s">
        <v>1433</v>
      </c>
      <c r="G73" s="186">
        <v>92</v>
      </c>
      <c r="H73" s="187">
        <v>0.75</v>
      </c>
      <c r="I73" s="187">
        <f t="shared" si="3"/>
        <v>92.75</v>
      </c>
      <c r="J73" s="187">
        <v>78.739999999999995</v>
      </c>
      <c r="K73" s="186"/>
      <c r="L73" s="187">
        <f t="shared" si="5"/>
        <v>78.739999999999995</v>
      </c>
      <c r="M73" s="187">
        <v>56.9</v>
      </c>
      <c r="N73" s="186"/>
      <c r="O73" s="187">
        <v>56.9</v>
      </c>
      <c r="P73" s="187">
        <f t="shared" si="4"/>
        <v>78.657499999999985</v>
      </c>
      <c r="Q73" s="186">
        <v>70</v>
      </c>
      <c r="R73" s="186">
        <v>60</v>
      </c>
      <c r="S73" s="186" t="s">
        <v>109</v>
      </c>
      <c r="T73" s="188"/>
      <c r="U73" s="197"/>
      <c r="V73" s="197"/>
      <c r="W73" s="197"/>
    </row>
    <row r="74" spans="1:23" x14ac:dyDescent="0.2">
      <c r="A74" s="199" t="s">
        <v>1446</v>
      </c>
      <c r="B74" s="186" t="s">
        <v>229</v>
      </c>
      <c r="C74" s="186">
        <v>120</v>
      </c>
      <c r="D74" s="186" t="s">
        <v>230</v>
      </c>
      <c r="E74" s="186">
        <v>2330110040</v>
      </c>
      <c r="F74" s="186" t="s">
        <v>1434</v>
      </c>
      <c r="G74" s="186">
        <v>92</v>
      </c>
      <c r="H74" s="187"/>
      <c r="I74" s="187">
        <f t="shared" si="3"/>
        <v>92</v>
      </c>
      <c r="J74" s="187">
        <v>78.92</v>
      </c>
      <c r="K74" s="186"/>
      <c r="L74" s="187">
        <f t="shared" si="5"/>
        <v>78.92</v>
      </c>
      <c r="M74" s="187">
        <v>53.6</v>
      </c>
      <c r="N74" s="186"/>
      <c r="O74" s="187">
        <v>53.6</v>
      </c>
      <c r="P74" s="187">
        <f t="shared" si="4"/>
        <v>78.349999999999994</v>
      </c>
      <c r="Q74" s="186">
        <v>71</v>
      </c>
      <c r="R74" s="186">
        <v>57</v>
      </c>
      <c r="S74" s="186" t="s">
        <v>109</v>
      </c>
      <c r="T74" s="188"/>
      <c r="U74" s="197"/>
      <c r="V74" s="197"/>
      <c r="W74" s="197"/>
    </row>
    <row r="75" spans="1:23" x14ac:dyDescent="0.2">
      <c r="A75" s="199" t="s">
        <v>1446</v>
      </c>
      <c r="B75" s="186" t="s">
        <v>229</v>
      </c>
      <c r="C75" s="186">
        <v>120</v>
      </c>
      <c r="D75" s="186" t="s">
        <v>241</v>
      </c>
      <c r="E75" s="186" t="s">
        <v>320</v>
      </c>
      <c r="F75" s="186" t="s">
        <v>321</v>
      </c>
      <c r="G75" s="186">
        <v>92</v>
      </c>
      <c r="H75" s="187">
        <v>1.5</v>
      </c>
      <c r="I75" s="187">
        <f t="shared" si="3"/>
        <v>93.5</v>
      </c>
      <c r="J75" s="187">
        <v>76.261904761904802</v>
      </c>
      <c r="K75" s="186"/>
      <c r="L75" s="187">
        <f t="shared" si="5"/>
        <v>76.261904761904802</v>
      </c>
      <c r="M75" s="187">
        <v>70.7</v>
      </c>
      <c r="N75" s="186"/>
      <c r="O75" s="187">
        <f>M75</f>
        <v>70.7</v>
      </c>
      <c r="P75" s="187">
        <f t="shared" si="4"/>
        <v>78.291428571428611</v>
      </c>
      <c r="Q75" s="186">
        <v>72</v>
      </c>
      <c r="R75" s="186">
        <v>78</v>
      </c>
      <c r="S75" s="186" t="s">
        <v>28</v>
      </c>
      <c r="T75" s="188"/>
      <c r="U75" s="197"/>
      <c r="V75" s="197"/>
      <c r="W75" s="197"/>
    </row>
    <row r="76" spans="1:23" x14ac:dyDescent="0.2">
      <c r="A76" s="199" t="s">
        <v>1446</v>
      </c>
      <c r="B76" s="186" t="s">
        <v>229</v>
      </c>
      <c r="C76" s="186">
        <v>120</v>
      </c>
      <c r="D76" s="186" t="s">
        <v>230</v>
      </c>
      <c r="E76" s="186">
        <v>2333110481</v>
      </c>
      <c r="F76" s="186" t="s">
        <v>1435</v>
      </c>
      <c r="G76" s="186">
        <v>92</v>
      </c>
      <c r="H76" s="187"/>
      <c r="I76" s="187">
        <f t="shared" si="3"/>
        <v>92</v>
      </c>
      <c r="J76" s="187">
        <v>78.39</v>
      </c>
      <c r="K76" s="186"/>
      <c r="L76" s="187">
        <f t="shared" si="5"/>
        <v>78.39</v>
      </c>
      <c r="M76" s="187">
        <v>56.3</v>
      </c>
      <c r="N76" s="186"/>
      <c r="O76" s="187">
        <v>56.3</v>
      </c>
      <c r="P76" s="187">
        <f t="shared" si="4"/>
        <v>78.222499999999997</v>
      </c>
      <c r="Q76" s="186">
        <v>73</v>
      </c>
      <c r="R76" s="186">
        <v>64</v>
      </c>
      <c r="S76" s="186" t="s">
        <v>109</v>
      </c>
      <c r="T76" s="188"/>
      <c r="U76" s="197"/>
      <c r="V76" s="197"/>
      <c r="W76" s="197"/>
    </row>
    <row r="77" spans="1:23" x14ac:dyDescent="0.2">
      <c r="A77" s="199" t="s">
        <v>1446</v>
      </c>
      <c r="B77" s="186" t="s">
        <v>229</v>
      </c>
      <c r="C77" s="186">
        <v>120</v>
      </c>
      <c r="D77" s="186" t="s">
        <v>246</v>
      </c>
      <c r="E77" s="186">
        <v>2232110311</v>
      </c>
      <c r="F77" s="186" t="s">
        <v>322</v>
      </c>
      <c r="G77" s="186">
        <v>92</v>
      </c>
      <c r="H77" s="187">
        <v>0.5</v>
      </c>
      <c r="I77" s="187">
        <f t="shared" si="3"/>
        <v>92.5</v>
      </c>
      <c r="J77" s="187">
        <v>78.295454545454504</v>
      </c>
      <c r="K77" s="186"/>
      <c r="L77" s="187">
        <f t="shared" si="5"/>
        <v>78.295454545454504</v>
      </c>
      <c r="M77" s="187">
        <v>56.1</v>
      </c>
      <c r="N77" s="186"/>
      <c r="O77" s="187">
        <v>56.1</v>
      </c>
      <c r="P77" s="187">
        <f t="shared" si="4"/>
        <v>78.206590909090878</v>
      </c>
      <c r="Q77" s="186">
        <v>74</v>
      </c>
      <c r="R77" s="186">
        <v>66</v>
      </c>
      <c r="S77" s="186" t="s">
        <v>109</v>
      </c>
      <c r="T77" s="188"/>
      <c r="U77" s="197"/>
      <c r="V77" s="197"/>
      <c r="W77" s="197"/>
    </row>
    <row r="78" spans="1:23" x14ac:dyDescent="0.2">
      <c r="A78" s="199" t="s">
        <v>1446</v>
      </c>
      <c r="B78" s="186" t="s">
        <v>229</v>
      </c>
      <c r="C78" s="186">
        <v>120</v>
      </c>
      <c r="D78" s="186" t="s">
        <v>232</v>
      </c>
      <c r="E78" s="186" t="s">
        <v>323</v>
      </c>
      <c r="F78" s="186" t="s">
        <v>324</v>
      </c>
      <c r="G78" s="186">
        <v>92</v>
      </c>
      <c r="H78" s="187"/>
      <c r="I78" s="187">
        <f t="shared" si="3"/>
        <v>92</v>
      </c>
      <c r="J78" s="187">
        <v>80.125</v>
      </c>
      <c r="K78" s="186"/>
      <c r="L78" s="187">
        <f t="shared" si="5"/>
        <v>80.125</v>
      </c>
      <c r="M78" s="187">
        <v>40.799999999999997</v>
      </c>
      <c r="N78" s="186"/>
      <c r="O78" s="187">
        <v>40.799999999999997</v>
      </c>
      <c r="P78" s="187">
        <f t="shared" si="4"/>
        <v>77.973749999999995</v>
      </c>
      <c r="Q78" s="186">
        <v>75</v>
      </c>
      <c r="R78" s="186">
        <v>49</v>
      </c>
      <c r="S78" s="186" t="s">
        <v>109</v>
      </c>
      <c r="T78" s="188"/>
      <c r="U78" s="197"/>
      <c r="V78" s="197"/>
      <c r="W78" s="197"/>
    </row>
    <row r="79" spans="1:23" x14ac:dyDescent="0.2">
      <c r="A79" s="199" t="s">
        <v>1446</v>
      </c>
      <c r="B79" s="186" t="s">
        <v>229</v>
      </c>
      <c r="C79" s="186">
        <v>120</v>
      </c>
      <c r="D79" s="186" t="s">
        <v>246</v>
      </c>
      <c r="E79" s="186">
        <v>2330110066</v>
      </c>
      <c r="F79" s="186" t="s">
        <v>325</v>
      </c>
      <c r="G79" s="186">
        <v>92</v>
      </c>
      <c r="H79" s="187"/>
      <c r="I79" s="187">
        <f t="shared" si="3"/>
        <v>92</v>
      </c>
      <c r="J79" s="187">
        <v>75.136363636363598</v>
      </c>
      <c r="K79" s="186"/>
      <c r="L79" s="187">
        <f t="shared" si="5"/>
        <v>75.136363636363598</v>
      </c>
      <c r="M79" s="187">
        <v>75.8</v>
      </c>
      <c r="N79" s="186"/>
      <c r="O79" s="187">
        <v>75.8</v>
      </c>
      <c r="P79" s="187">
        <f t="shared" si="4"/>
        <v>77.732272727272701</v>
      </c>
      <c r="Q79" s="186">
        <v>76</v>
      </c>
      <c r="R79" s="186">
        <v>84</v>
      </c>
      <c r="S79" s="186" t="s">
        <v>28</v>
      </c>
      <c r="T79" s="188"/>
      <c r="U79" s="197"/>
      <c r="V79" s="197"/>
      <c r="W79" s="197"/>
    </row>
    <row r="80" spans="1:23" x14ac:dyDescent="0.2">
      <c r="A80" s="199" t="s">
        <v>1446</v>
      </c>
      <c r="B80" s="186" t="s">
        <v>229</v>
      </c>
      <c r="C80" s="186">
        <v>120</v>
      </c>
      <c r="D80" s="186" t="s">
        <v>246</v>
      </c>
      <c r="E80" s="186">
        <v>2330110084</v>
      </c>
      <c r="F80" s="186" t="s">
        <v>326</v>
      </c>
      <c r="G80" s="186">
        <v>92</v>
      </c>
      <c r="H80" s="187"/>
      <c r="I80" s="187">
        <f t="shared" si="3"/>
        <v>92</v>
      </c>
      <c r="J80" s="187">
        <v>77.829545454545496</v>
      </c>
      <c r="K80" s="186"/>
      <c r="L80" s="187">
        <f t="shared" si="5"/>
        <v>77.829545454545496</v>
      </c>
      <c r="M80" s="187">
        <v>55.5</v>
      </c>
      <c r="N80" s="186"/>
      <c r="O80" s="187">
        <v>55.5</v>
      </c>
      <c r="P80" s="187">
        <f t="shared" si="4"/>
        <v>77.722159090909116</v>
      </c>
      <c r="Q80" s="186">
        <v>77</v>
      </c>
      <c r="R80" s="186">
        <v>69</v>
      </c>
      <c r="S80" s="186" t="s">
        <v>109</v>
      </c>
      <c r="T80" s="188"/>
      <c r="U80" s="197"/>
      <c r="V80" s="197"/>
      <c r="W80" s="197"/>
    </row>
    <row r="81" spans="1:23" x14ac:dyDescent="0.2">
      <c r="A81" s="199" t="s">
        <v>1446</v>
      </c>
      <c r="B81" s="186" t="s">
        <v>229</v>
      </c>
      <c r="C81" s="186">
        <v>120</v>
      </c>
      <c r="D81" s="186" t="s">
        <v>241</v>
      </c>
      <c r="E81" s="186" t="s">
        <v>327</v>
      </c>
      <c r="F81" s="186" t="s">
        <v>328</v>
      </c>
      <c r="G81" s="186">
        <v>92</v>
      </c>
      <c r="H81" s="187">
        <f>0.75</f>
        <v>0.75</v>
      </c>
      <c r="I81" s="187">
        <f t="shared" si="3"/>
        <v>92.75</v>
      </c>
      <c r="J81" s="187">
        <v>76.059523809523796</v>
      </c>
      <c r="K81" s="186"/>
      <c r="L81" s="187">
        <f t="shared" si="5"/>
        <v>76.059523809523796</v>
      </c>
      <c r="M81" s="187">
        <v>65.2</v>
      </c>
      <c r="N81" s="186"/>
      <c r="O81" s="187">
        <f>M81</f>
        <v>65.2</v>
      </c>
      <c r="P81" s="187">
        <f t="shared" si="4"/>
        <v>77.477142857142837</v>
      </c>
      <c r="Q81" s="186">
        <v>78</v>
      </c>
      <c r="R81" s="186">
        <v>79</v>
      </c>
      <c r="S81" s="186" t="s">
        <v>28</v>
      </c>
      <c r="T81" s="188"/>
      <c r="U81" s="197"/>
      <c r="V81" s="197"/>
      <c r="W81" s="197"/>
    </row>
    <row r="82" spans="1:23" x14ac:dyDescent="0.2">
      <c r="A82" s="199" t="s">
        <v>1446</v>
      </c>
      <c r="B82" s="186" t="s">
        <v>229</v>
      </c>
      <c r="C82" s="186">
        <v>120</v>
      </c>
      <c r="D82" s="186" t="s">
        <v>230</v>
      </c>
      <c r="E82" s="186">
        <v>2330110030</v>
      </c>
      <c r="F82" s="186" t="s">
        <v>1436</v>
      </c>
      <c r="G82" s="186">
        <v>92</v>
      </c>
      <c r="H82" s="187"/>
      <c r="I82" s="187">
        <f t="shared" si="3"/>
        <v>92</v>
      </c>
      <c r="J82" s="187">
        <v>76.900000000000006</v>
      </c>
      <c r="K82" s="186"/>
      <c r="L82" s="187">
        <f t="shared" si="5"/>
        <v>76.900000000000006</v>
      </c>
      <c r="M82" s="187">
        <v>59.1</v>
      </c>
      <c r="N82" s="186"/>
      <c r="O82" s="187">
        <v>59.1</v>
      </c>
      <c r="P82" s="187">
        <f t="shared" si="4"/>
        <v>77.385000000000005</v>
      </c>
      <c r="Q82" s="186">
        <v>79</v>
      </c>
      <c r="R82" s="186">
        <v>74</v>
      </c>
      <c r="S82" s="186" t="s">
        <v>109</v>
      </c>
      <c r="T82" s="188"/>
      <c r="U82" s="197"/>
      <c r="V82" s="197"/>
      <c r="W82" s="197"/>
    </row>
    <row r="83" spans="1:23" x14ac:dyDescent="0.2">
      <c r="A83" s="199" t="s">
        <v>1446</v>
      </c>
      <c r="B83" s="186" t="s">
        <v>229</v>
      </c>
      <c r="C83" s="186">
        <v>120</v>
      </c>
      <c r="D83" s="186" t="s">
        <v>241</v>
      </c>
      <c r="E83" s="186" t="s">
        <v>329</v>
      </c>
      <c r="F83" s="186" t="s">
        <v>330</v>
      </c>
      <c r="G83" s="186">
        <v>92</v>
      </c>
      <c r="H83" s="187">
        <f>0.75</f>
        <v>0.75</v>
      </c>
      <c r="I83" s="187">
        <f t="shared" si="3"/>
        <v>92.75</v>
      </c>
      <c r="J83" s="187">
        <v>76.440476190476204</v>
      </c>
      <c r="K83" s="186"/>
      <c r="L83" s="187">
        <f t="shared" si="5"/>
        <v>76.440476190476204</v>
      </c>
      <c r="M83" s="187">
        <v>60.8</v>
      </c>
      <c r="N83" s="186"/>
      <c r="O83" s="187">
        <f>M83</f>
        <v>60.8</v>
      </c>
      <c r="P83" s="187">
        <f t="shared" si="4"/>
        <v>77.322857142857146</v>
      </c>
      <c r="Q83" s="186">
        <v>80</v>
      </c>
      <c r="R83" s="186">
        <v>76</v>
      </c>
      <c r="S83" s="186" t="s">
        <v>28</v>
      </c>
      <c r="T83" s="188"/>
      <c r="U83" s="197"/>
      <c r="V83" s="197"/>
      <c r="W83" s="197"/>
    </row>
    <row r="84" spans="1:23" x14ac:dyDescent="0.2">
      <c r="A84" s="199" t="s">
        <v>1446</v>
      </c>
      <c r="B84" s="186" t="s">
        <v>229</v>
      </c>
      <c r="C84" s="186">
        <v>120</v>
      </c>
      <c r="D84" s="186" t="s">
        <v>241</v>
      </c>
      <c r="E84" s="186" t="s">
        <v>331</v>
      </c>
      <c r="F84" s="186" t="s">
        <v>332</v>
      </c>
      <c r="G84" s="186">
        <v>92</v>
      </c>
      <c r="H84" s="187">
        <v>0.75</v>
      </c>
      <c r="I84" s="187">
        <f t="shared" si="3"/>
        <v>92.75</v>
      </c>
      <c r="J84" s="187">
        <v>74.690476190476204</v>
      </c>
      <c r="K84" s="186"/>
      <c r="L84" s="187">
        <f t="shared" si="5"/>
        <v>74.690476190476204</v>
      </c>
      <c r="M84" s="187">
        <v>73.900000000000006</v>
      </c>
      <c r="N84" s="186"/>
      <c r="O84" s="187">
        <f>M84</f>
        <v>73.900000000000006</v>
      </c>
      <c r="P84" s="187">
        <f t="shared" si="4"/>
        <v>77.320357142857148</v>
      </c>
      <c r="Q84" s="186">
        <v>81</v>
      </c>
      <c r="R84" s="186">
        <v>88</v>
      </c>
      <c r="S84" s="186" t="s">
        <v>109</v>
      </c>
      <c r="T84" s="188"/>
      <c r="U84" s="197"/>
      <c r="V84" s="197"/>
      <c r="W84" s="197"/>
    </row>
    <row r="85" spans="1:23" x14ac:dyDescent="0.2">
      <c r="A85" s="199" t="s">
        <v>1446</v>
      </c>
      <c r="B85" s="186" t="s">
        <v>229</v>
      </c>
      <c r="C85" s="186">
        <v>120</v>
      </c>
      <c r="D85" s="186" t="s">
        <v>230</v>
      </c>
      <c r="E85" s="186">
        <v>2330110046</v>
      </c>
      <c r="F85" s="186" t="s">
        <v>1437</v>
      </c>
      <c r="G85" s="186">
        <v>92</v>
      </c>
      <c r="H85" s="187"/>
      <c r="I85" s="187">
        <f t="shared" si="3"/>
        <v>92</v>
      </c>
      <c r="J85" s="187">
        <v>75.02</v>
      </c>
      <c r="K85" s="186"/>
      <c r="L85" s="187">
        <f t="shared" si="5"/>
        <v>75.02</v>
      </c>
      <c r="M85" s="187">
        <v>71.45</v>
      </c>
      <c r="N85" s="186"/>
      <c r="O85" s="187">
        <v>71.45</v>
      </c>
      <c r="P85" s="187">
        <f t="shared" si="4"/>
        <v>77.209999999999994</v>
      </c>
      <c r="Q85" s="186">
        <v>82</v>
      </c>
      <c r="R85" s="186">
        <v>87</v>
      </c>
      <c r="S85" s="186" t="s">
        <v>28</v>
      </c>
      <c r="T85" s="188"/>
      <c r="U85" s="197"/>
      <c r="V85" s="197"/>
      <c r="W85" s="197"/>
    </row>
    <row r="86" spans="1:23" x14ac:dyDescent="0.2">
      <c r="A86" s="199" t="s">
        <v>1446</v>
      </c>
      <c r="B86" s="186" t="s">
        <v>229</v>
      </c>
      <c r="C86" s="186">
        <v>120</v>
      </c>
      <c r="D86" s="186" t="s">
        <v>232</v>
      </c>
      <c r="E86" s="186" t="s">
        <v>333</v>
      </c>
      <c r="F86" s="186" t="s">
        <v>334</v>
      </c>
      <c r="G86" s="186">
        <v>92</v>
      </c>
      <c r="H86" s="187"/>
      <c r="I86" s="187">
        <f t="shared" si="3"/>
        <v>92</v>
      </c>
      <c r="J86" s="187">
        <v>75.36363636363636</v>
      </c>
      <c r="K86" s="186"/>
      <c r="L86" s="187">
        <f t="shared" si="5"/>
        <v>75.36363636363636</v>
      </c>
      <c r="M86" s="187">
        <v>67.800000000000011</v>
      </c>
      <c r="N86" s="186"/>
      <c r="O86" s="187">
        <v>67.800000000000011</v>
      </c>
      <c r="P86" s="187">
        <f t="shared" si="4"/>
        <v>77.102727272727265</v>
      </c>
      <c r="Q86" s="186">
        <v>83</v>
      </c>
      <c r="R86" s="186">
        <v>83</v>
      </c>
      <c r="S86" s="186" t="s">
        <v>109</v>
      </c>
      <c r="T86" s="188"/>
      <c r="U86" s="197"/>
      <c r="V86" s="197"/>
      <c r="W86" s="197"/>
    </row>
    <row r="87" spans="1:23" x14ac:dyDescent="0.2">
      <c r="A87" s="199" t="s">
        <v>1446</v>
      </c>
      <c r="B87" s="186" t="s">
        <v>229</v>
      </c>
      <c r="C87" s="186">
        <v>120</v>
      </c>
      <c r="D87" s="186" t="s">
        <v>241</v>
      </c>
      <c r="E87" s="186">
        <v>2330110010</v>
      </c>
      <c r="F87" s="186" t="s">
        <v>335</v>
      </c>
      <c r="G87" s="186">
        <v>92</v>
      </c>
      <c r="H87" s="187">
        <v>2.25</v>
      </c>
      <c r="I87" s="187">
        <f t="shared" si="3"/>
        <v>94.25</v>
      </c>
      <c r="J87" s="187">
        <v>74.023809523809504</v>
      </c>
      <c r="K87" s="186"/>
      <c r="L87" s="187">
        <f t="shared" si="5"/>
        <v>74.023809523809504</v>
      </c>
      <c r="M87" s="187">
        <v>72.7</v>
      </c>
      <c r="N87" s="186"/>
      <c r="O87" s="187">
        <f>M87</f>
        <v>72.7</v>
      </c>
      <c r="P87" s="187">
        <f t="shared" si="4"/>
        <v>76.925357142857123</v>
      </c>
      <c r="Q87" s="186">
        <v>84</v>
      </c>
      <c r="R87" s="186">
        <v>91</v>
      </c>
      <c r="S87" s="186" t="s">
        <v>28</v>
      </c>
      <c r="T87" s="188"/>
      <c r="U87" s="197"/>
      <c r="V87" s="197"/>
      <c r="W87" s="197"/>
    </row>
    <row r="88" spans="1:23" x14ac:dyDescent="0.2">
      <c r="A88" s="199" t="s">
        <v>1446</v>
      </c>
      <c r="B88" s="186" t="s">
        <v>229</v>
      </c>
      <c r="C88" s="186">
        <v>120</v>
      </c>
      <c r="D88" s="186" t="s">
        <v>241</v>
      </c>
      <c r="E88" s="186" t="s">
        <v>336</v>
      </c>
      <c r="F88" s="186" t="s">
        <v>337</v>
      </c>
      <c r="G88" s="186">
        <v>92</v>
      </c>
      <c r="H88" s="187">
        <f>1.25</f>
        <v>1.25</v>
      </c>
      <c r="I88" s="187">
        <f t="shared" si="3"/>
        <v>93.25</v>
      </c>
      <c r="J88" s="187">
        <v>72.761904761904802</v>
      </c>
      <c r="K88" s="186"/>
      <c r="L88" s="187">
        <f t="shared" si="5"/>
        <v>72.761904761904802</v>
      </c>
      <c r="M88" s="187">
        <v>79.2</v>
      </c>
      <c r="N88" s="186"/>
      <c r="O88" s="187">
        <f>M88</f>
        <v>79.2</v>
      </c>
      <c r="P88" s="187">
        <f t="shared" si="4"/>
        <v>76.478928571428597</v>
      </c>
      <c r="Q88" s="186">
        <v>85</v>
      </c>
      <c r="R88" s="186">
        <v>95</v>
      </c>
      <c r="S88" s="186" t="s">
        <v>109</v>
      </c>
      <c r="T88" s="188"/>
      <c r="U88" s="197"/>
      <c r="V88" s="197"/>
      <c r="W88" s="197"/>
    </row>
    <row r="89" spans="1:23" x14ac:dyDescent="0.2">
      <c r="A89" s="199" t="s">
        <v>1446</v>
      </c>
      <c r="B89" s="186" t="s">
        <v>229</v>
      </c>
      <c r="C89" s="186">
        <v>120</v>
      </c>
      <c r="D89" s="186" t="s">
        <v>232</v>
      </c>
      <c r="E89" s="186" t="s">
        <v>338</v>
      </c>
      <c r="F89" s="186" t="s">
        <v>339</v>
      </c>
      <c r="G89" s="186">
        <v>92</v>
      </c>
      <c r="H89" s="187">
        <v>0.5</v>
      </c>
      <c r="I89" s="187">
        <f t="shared" si="3"/>
        <v>92.5</v>
      </c>
      <c r="J89" s="187">
        <v>74.443181818181813</v>
      </c>
      <c r="K89" s="186"/>
      <c r="L89" s="187">
        <f t="shared" si="5"/>
        <v>74.443181818181813</v>
      </c>
      <c r="M89" s="187">
        <v>66.900000000000006</v>
      </c>
      <c r="N89" s="186"/>
      <c r="O89" s="187">
        <v>66.900000000000006</v>
      </c>
      <c r="P89" s="187">
        <f t="shared" si="4"/>
        <v>76.397386363636357</v>
      </c>
      <c r="Q89" s="186">
        <v>86</v>
      </c>
      <c r="R89" s="186">
        <v>89</v>
      </c>
      <c r="S89" s="186" t="s">
        <v>28</v>
      </c>
      <c r="T89" s="188"/>
      <c r="U89" s="197"/>
      <c r="V89" s="197"/>
      <c r="W89" s="197"/>
    </row>
    <row r="90" spans="1:23" x14ac:dyDescent="0.2">
      <c r="A90" s="199" t="s">
        <v>1446</v>
      </c>
      <c r="B90" s="186" t="s">
        <v>229</v>
      </c>
      <c r="C90" s="186">
        <v>120</v>
      </c>
      <c r="D90" s="186" t="s">
        <v>241</v>
      </c>
      <c r="E90" s="186">
        <v>2330110009</v>
      </c>
      <c r="F90" s="186" t="s">
        <v>340</v>
      </c>
      <c r="G90" s="186">
        <v>92</v>
      </c>
      <c r="H90" s="187">
        <f>0.75</f>
        <v>0.75</v>
      </c>
      <c r="I90" s="187">
        <f t="shared" si="3"/>
        <v>92.75</v>
      </c>
      <c r="J90" s="187">
        <v>72.226190476190496</v>
      </c>
      <c r="K90" s="186"/>
      <c r="L90" s="187">
        <f t="shared" si="5"/>
        <v>72.226190476190496</v>
      </c>
      <c r="M90" s="187">
        <v>79.8</v>
      </c>
      <c r="N90" s="186"/>
      <c r="O90" s="187">
        <f>M90</f>
        <v>79.8</v>
      </c>
      <c r="P90" s="187">
        <f t="shared" si="4"/>
        <v>76.062142857142874</v>
      </c>
      <c r="Q90" s="186">
        <v>87</v>
      </c>
      <c r="R90" s="186">
        <v>98</v>
      </c>
      <c r="S90" s="186" t="s">
        <v>109</v>
      </c>
      <c r="T90" s="188"/>
      <c r="U90" s="197"/>
      <c r="V90" s="197"/>
      <c r="W90" s="197"/>
    </row>
    <row r="91" spans="1:23" x14ac:dyDescent="0.2">
      <c r="A91" s="199" t="s">
        <v>1446</v>
      </c>
      <c r="B91" s="186" t="s">
        <v>229</v>
      </c>
      <c r="C91" s="186">
        <v>120</v>
      </c>
      <c r="D91" s="186" t="s">
        <v>241</v>
      </c>
      <c r="E91" s="186">
        <v>2330110007</v>
      </c>
      <c r="F91" s="186" t="s">
        <v>341</v>
      </c>
      <c r="G91" s="186">
        <v>92</v>
      </c>
      <c r="H91" s="187">
        <v>0.75</v>
      </c>
      <c r="I91" s="187">
        <f t="shared" si="3"/>
        <v>92.75</v>
      </c>
      <c r="J91" s="187">
        <v>75.511904761904802</v>
      </c>
      <c r="K91" s="186"/>
      <c r="L91" s="187">
        <f t="shared" si="5"/>
        <v>75.511904761904802</v>
      </c>
      <c r="M91" s="187">
        <v>54.4</v>
      </c>
      <c r="N91" s="186"/>
      <c r="O91" s="187">
        <f>M91</f>
        <v>54.4</v>
      </c>
      <c r="P91" s="187">
        <f t="shared" si="4"/>
        <v>75.98642857142859</v>
      </c>
      <c r="Q91" s="186">
        <v>88</v>
      </c>
      <c r="R91" s="186">
        <v>82</v>
      </c>
      <c r="S91" s="186" t="s">
        <v>109</v>
      </c>
      <c r="T91" s="188"/>
      <c r="U91" s="197"/>
      <c r="V91" s="197"/>
      <c r="W91" s="197"/>
    </row>
    <row r="92" spans="1:23" x14ac:dyDescent="0.2">
      <c r="A92" s="199" t="s">
        <v>1446</v>
      </c>
      <c r="B92" s="186" t="s">
        <v>229</v>
      </c>
      <c r="C92" s="186">
        <v>120</v>
      </c>
      <c r="D92" s="186" t="s">
        <v>230</v>
      </c>
      <c r="E92" s="186">
        <v>2221110119</v>
      </c>
      <c r="F92" s="186" t="s">
        <v>1438</v>
      </c>
      <c r="G92" s="186">
        <v>92</v>
      </c>
      <c r="H92" s="187"/>
      <c r="I92" s="187">
        <f t="shared" si="3"/>
        <v>92</v>
      </c>
      <c r="J92" s="187">
        <v>75.11</v>
      </c>
      <c r="K92" s="186"/>
      <c r="L92" s="187">
        <f t="shared" si="5"/>
        <v>75.11</v>
      </c>
      <c r="M92" s="187">
        <v>58.45</v>
      </c>
      <c r="N92" s="186"/>
      <c r="O92" s="187">
        <v>58.45</v>
      </c>
      <c r="P92" s="187">
        <f t="shared" si="4"/>
        <v>75.977499999999992</v>
      </c>
      <c r="Q92" s="186">
        <v>89</v>
      </c>
      <c r="R92" s="186">
        <v>85</v>
      </c>
      <c r="S92" s="186" t="s">
        <v>109</v>
      </c>
      <c r="T92" s="188"/>
      <c r="U92" s="197"/>
      <c r="V92" s="197"/>
      <c r="W92" s="197"/>
    </row>
    <row r="93" spans="1:23" x14ac:dyDescent="0.2">
      <c r="A93" s="199" t="s">
        <v>1446</v>
      </c>
      <c r="B93" s="186" t="s">
        <v>229</v>
      </c>
      <c r="C93" s="186">
        <v>120</v>
      </c>
      <c r="D93" s="186" t="s">
        <v>246</v>
      </c>
      <c r="E93" s="186">
        <v>2230110077</v>
      </c>
      <c r="F93" s="186" t="s">
        <v>342</v>
      </c>
      <c r="G93" s="186">
        <v>92</v>
      </c>
      <c r="H93" s="187"/>
      <c r="I93" s="187">
        <f t="shared" si="3"/>
        <v>92</v>
      </c>
      <c r="J93" s="187">
        <v>74.363636363636402</v>
      </c>
      <c r="K93" s="186"/>
      <c r="L93" s="187">
        <f t="shared" si="5"/>
        <v>74.363636363636402</v>
      </c>
      <c r="M93" s="187">
        <v>62.6</v>
      </c>
      <c r="N93" s="186"/>
      <c r="O93" s="187">
        <v>62.6</v>
      </c>
      <c r="P93" s="187">
        <f t="shared" si="4"/>
        <v>75.832727272727311</v>
      </c>
      <c r="Q93" s="186">
        <v>90</v>
      </c>
      <c r="R93" s="186">
        <v>90</v>
      </c>
      <c r="S93" s="186" t="s">
        <v>28</v>
      </c>
      <c r="T93" s="188"/>
      <c r="U93" s="197"/>
      <c r="V93" s="197"/>
      <c r="W93" s="197"/>
    </row>
    <row r="94" spans="1:23" x14ac:dyDescent="0.2">
      <c r="A94" s="199" t="s">
        <v>1446</v>
      </c>
      <c r="B94" s="186" t="s">
        <v>229</v>
      </c>
      <c r="C94" s="186">
        <v>120</v>
      </c>
      <c r="D94" s="186" t="s">
        <v>246</v>
      </c>
      <c r="E94" s="186">
        <v>2330110087</v>
      </c>
      <c r="F94" s="186" t="s">
        <v>343</v>
      </c>
      <c r="G94" s="186">
        <v>92</v>
      </c>
      <c r="H94" s="187"/>
      <c r="I94" s="187">
        <f t="shared" si="3"/>
        <v>92</v>
      </c>
      <c r="J94" s="187">
        <v>73.340909090909093</v>
      </c>
      <c r="K94" s="186"/>
      <c r="L94" s="187">
        <f t="shared" si="5"/>
        <v>73.340909090909093</v>
      </c>
      <c r="M94" s="187">
        <v>69.8</v>
      </c>
      <c r="N94" s="186"/>
      <c r="O94" s="187">
        <v>69.8</v>
      </c>
      <c r="P94" s="187">
        <f t="shared" si="4"/>
        <v>75.785681818181828</v>
      </c>
      <c r="Q94" s="186">
        <v>91</v>
      </c>
      <c r="R94" s="186">
        <v>94</v>
      </c>
      <c r="S94" s="186" t="s">
        <v>28</v>
      </c>
      <c r="T94" s="188"/>
      <c r="U94" s="197"/>
      <c r="V94" s="197"/>
      <c r="W94" s="197"/>
    </row>
    <row r="95" spans="1:23" x14ac:dyDescent="0.2">
      <c r="A95" s="199" t="s">
        <v>1446</v>
      </c>
      <c r="B95" s="186" t="s">
        <v>229</v>
      </c>
      <c r="C95" s="186">
        <v>120</v>
      </c>
      <c r="D95" s="186" t="s">
        <v>230</v>
      </c>
      <c r="E95" s="186">
        <v>2221110107</v>
      </c>
      <c r="F95" s="186" t="s">
        <v>1439</v>
      </c>
      <c r="G95" s="186">
        <v>92</v>
      </c>
      <c r="H95" s="187"/>
      <c r="I95" s="187">
        <f t="shared" si="3"/>
        <v>92</v>
      </c>
      <c r="J95" s="187">
        <v>75.98</v>
      </c>
      <c r="K95" s="186"/>
      <c r="L95" s="187">
        <f t="shared" si="5"/>
        <v>75.98</v>
      </c>
      <c r="M95" s="187">
        <v>49</v>
      </c>
      <c r="N95" s="186"/>
      <c r="O95" s="187">
        <v>49</v>
      </c>
      <c r="P95" s="187">
        <f t="shared" si="4"/>
        <v>75.685000000000002</v>
      </c>
      <c r="Q95" s="186">
        <v>92</v>
      </c>
      <c r="R95" s="186">
        <v>80</v>
      </c>
      <c r="S95" s="186" t="s">
        <v>109</v>
      </c>
      <c r="T95" s="188"/>
      <c r="U95" s="197"/>
      <c r="V95" s="197"/>
      <c r="W95" s="197"/>
    </row>
    <row r="96" spans="1:23" x14ac:dyDescent="0.2">
      <c r="A96" s="199" t="s">
        <v>1446</v>
      </c>
      <c r="B96" s="186" t="s">
        <v>229</v>
      </c>
      <c r="C96" s="186">
        <v>120</v>
      </c>
      <c r="D96" s="186" t="s">
        <v>230</v>
      </c>
      <c r="E96" s="186">
        <v>2330110056</v>
      </c>
      <c r="F96" s="186" t="s">
        <v>1440</v>
      </c>
      <c r="G96" s="186">
        <v>92</v>
      </c>
      <c r="H96" s="187"/>
      <c r="I96" s="187">
        <f t="shared" si="3"/>
        <v>92</v>
      </c>
      <c r="J96" s="187">
        <v>76.67</v>
      </c>
      <c r="K96" s="186"/>
      <c r="L96" s="187">
        <f t="shared" si="5"/>
        <v>76.67</v>
      </c>
      <c r="M96" s="187">
        <v>43</v>
      </c>
      <c r="N96" s="186"/>
      <c r="O96" s="187">
        <v>43</v>
      </c>
      <c r="P96" s="187">
        <f t="shared" si="4"/>
        <v>75.602499999999992</v>
      </c>
      <c r="Q96" s="186">
        <v>93</v>
      </c>
      <c r="R96" s="186">
        <v>75</v>
      </c>
      <c r="S96" s="186" t="s">
        <v>109</v>
      </c>
      <c r="T96" s="188"/>
      <c r="U96" s="197"/>
      <c r="V96" s="197"/>
      <c r="W96" s="197"/>
    </row>
    <row r="97" spans="1:23" x14ac:dyDescent="0.2">
      <c r="A97" s="199" t="s">
        <v>1446</v>
      </c>
      <c r="B97" s="186" t="s">
        <v>229</v>
      </c>
      <c r="C97" s="186">
        <v>120</v>
      </c>
      <c r="D97" s="186" t="s">
        <v>232</v>
      </c>
      <c r="E97" s="186" t="s">
        <v>344</v>
      </c>
      <c r="F97" s="186" t="s">
        <v>345</v>
      </c>
      <c r="G97" s="186">
        <v>92</v>
      </c>
      <c r="H97" s="187"/>
      <c r="I97" s="187">
        <f t="shared" si="3"/>
        <v>92</v>
      </c>
      <c r="J97" s="187">
        <v>73.784090909090907</v>
      </c>
      <c r="K97" s="186"/>
      <c r="L97" s="187">
        <f t="shared" si="5"/>
        <v>73.784090909090907</v>
      </c>
      <c r="M97" s="187">
        <v>62.100000000000009</v>
      </c>
      <c r="N97" s="186"/>
      <c r="O97" s="187">
        <v>62.100000000000009</v>
      </c>
      <c r="P97" s="187">
        <f t="shared" si="4"/>
        <v>75.348068181818178</v>
      </c>
      <c r="Q97" s="186">
        <v>94</v>
      </c>
      <c r="R97" s="186">
        <v>92</v>
      </c>
      <c r="S97" s="186" t="s">
        <v>28</v>
      </c>
      <c r="T97" s="188"/>
      <c r="U97" s="197"/>
      <c r="V97" s="197"/>
      <c r="W97" s="197"/>
    </row>
    <row r="98" spans="1:23" x14ac:dyDescent="0.2">
      <c r="A98" s="199" t="s">
        <v>1446</v>
      </c>
      <c r="B98" s="186" t="s">
        <v>229</v>
      </c>
      <c r="C98" s="186">
        <v>120</v>
      </c>
      <c r="D98" s="186" t="s">
        <v>246</v>
      </c>
      <c r="E98" s="186">
        <v>2330110079</v>
      </c>
      <c r="F98" s="186" t="s">
        <v>346</v>
      </c>
      <c r="G98" s="186">
        <v>92</v>
      </c>
      <c r="H98" s="187"/>
      <c r="I98" s="187">
        <f t="shared" si="3"/>
        <v>92</v>
      </c>
      <c r="J98" s="187">
        <v>72.136363636363598</v>
      </c>
      <c r="K98" s="186"/>
      <c r="L98" s="187">
        <f t="shared" si="5"/>
        <v>72.136363636363598</v>
      </c>
      <c r="M98" s="187">
        <v>71.900000000000006</v>
      </c>
      <c r="N98" s="186"/>
      <c r="O98" s="187">
        <v>71.900000000000006</v>
      </c>
      <c r="P98" s="187">
        <f t="shared" si="4"/>
        <v>75.0922727272727</v>
      </c>
      <c r="Q98" s="186">
        <v>95</v>
      </c>
      <c r="R98" s="186">
        <v>99</v>
      </c>
      <c r="S98" s="186" t="s">
        <v>109</v>
      </c>
      <c r="T98" s="188"/>
      <c r="U98" s="197"/>
      <c r="V98" s="197"/>
      <c r="W98" s="197"/>
    </row>
    <row r="99" spans="1:23" x14ac:dyDescent="0.2">
      <c r="A99" s="199" t="s">
        <v>1446</v>
      </c>
      <c r="B99" s="186" t="s">
        <v>229</v>
      </c>
      <c r="C99" s="186">
        <v>120</v>
      </c>
      <c r="D99" s="186" t="s">
        <v>230</v>
      </c>
      <c r="E99" s="186">
        <v>2330110033</v>
      </c>
      <c r="F99" s="186" t="s">
        <v>1441</v>
      </c>
      <c r="G99" s="186">
        <v>92</v>
      </c>
      <c r="H99" s="187"/>
      <c r="I99" s="187">
        <f t="shared" si="3"/>
        <v>92</v>
      </c>
      <c r="J99" s="187">
        <v>72.599999999999994</v>
      </c>
      <c r="K99" s="186"/>
      <c r="L99" s="187">
        <f t="shared" si="5"/>
        <v>72.599999999999994</v>
      </c>
      <c r="M99" s="187">
        <v>64.7</v>
      </c>
      <c r="N99" s="186"/>
      <c r="O99" s="187">
        <v>64.7</v>
      </c>
      <c r="P99" s="187">
        <f t="shared" si="4"/>
        <v>74.72</v>
      </c>
      <c r="Q99" s="186">
        <v>96</v>
      </c>
      <c r="R99" s="186">
        <v>97</v>
      </c>
      <c r="S99" s="186" t="s">
        <v>109</v>
      </c>
      <c r="T99" s="188"/>
      <c r="U99" s="197"/>
      <c r="V99" s="197"/>
      <c r="W99" s="197"/>
    </row>
    <row r="100" spans="1:23" x14ac:dyDescent="0.2">
      <c r="A100" s="199" t="s">
        <v>1446</v>
      </c>
      <c r="B100" s="186" t="s">
        <v>229</v>
      </c>
      <c r="C100" s="186">
        <v>120</v>
      </c>
      <c r="D100" s="186" t="s">
        <v>230</v>
      </c>
      <c r="E100" s="186">
        <v>2330110036</v>
      </c>
      <c r="F100" s="186" t="s">
        <v>1442</v>
      </c>
      <c r="G100" s="186">
        <v>92</v>
      </c>
      <c r="H100" s="187"/>
      <c r="I100" s="187">
        <f t="shared" si="3"/>
        <v>92</v>
      </c>
      <c r="J100" s="187">
        <v>70.23</v>
      </c>
      <c r="K100" s="186"/>
      <c r="L100" s="187">
        <f t="shared" si="5"/>
        <v>70.23</v>
      </c>
      <c r="M100" s="187">
        <v>81.5</v>
      </c>
      <c r="N100" s="186"/>
      <c r="O100" s="187">
        <v>81.5</v>
      </c>
      <c r="P100" s="187">
        <f t="shared" si="4"/>
        <v>74.622500000000002</v>
      </c>
      <c r="Q100" s="186">
        <v>97</v>
      </c>
      <c r="R100" s="186">
        <v>107</v>
      </c>
      <c r="S100" s="186" t="s">
        <v>28</v>
      </c>
      <c r="T100" s="188"/>
      <c r="U100" s="197"/>
      <c r="V100" s="197"/>
      <c r="W100" s="197"/>
    </row>
    <row r="101" spans="1:23" x14ac:dyDescent="0.2">
      <c r="A101" s="199" t="s">
        <v>1446</v>
      </c>
      <c r="B101" s="186" t="s">
        <v>229</v>
      </c>
      <c r="C101" s="186">
        <v>120</v>
      </c>
      <c r="D101" s="186" t="s">
        <v>241</v>
      </c>
      <c r="E101" s="186" t="s">
        <v>347</v>
      </c>
      <c r="F101" s="186" t="s">
        <v>348</v>
      </c>
      <c r="G101" s="186">
        <v>92</v>
      </c>
      <c r="H101" s="187">
        <v>0.75</v>
      </c>
      <c r="I101" s="187">
        <f t="shared" si="3"/>
        <v>92.75</v>
      </c>
      <c r="J101" s="187">
        <v>71.964285714285694</v>
      </c>
      <c r="K101" s="186"/>
      <c r="L101" s="187">
        <f t="shared" si="5"/>
        <v>71.964285714285694</v>
      </c>
      <c r="M101" s="187">
        <v>64.8</v>
      </c>
      <c r="N101" s="186"/>
      <c r="O101" s="187">
        <f>M101</f>
        <v>64.8</v>
      </c>
      <c r="P101" s="187">
        <f t="shared" si="4"/>
        <v>74.365714285714276</v>
      </c>
      <c r="Q101" s="186">
        <v>98</v>
      </c>
      <c r="R101" s="186">
        <v>100</v>
      </c>
      <c r="S101" s="186" t="s">
        <v>28</v>
      </c>
      <c r="T101" s="188"/>
      <c r="U101" s="197"/>
      <c r="V101" s="197"/>
      <c r="W101" s="197"/>
    </row>
    <row r="102" spans="1:23" x14ac:dyDescent="0.2">
      <c r="A102" s="199" t="s">
        <v>1446</v>
      </c>
      <c r="B102" s="186" t="s">
        <v>229</v>
      </c>
      <c r="C102" s="186">
        <v>120</v>
      </c>
      <c r="D102" s="186" t="s">
        <v>232</v>
      </c>
      <c r="E102" s="186" t="s">
        <v>349</v>
      </c>
      <c r="F102" s="186" t="s">
        <v>350</v>
      </c>
      <c r="G102" s="186">
        <v>92</v>
      </c>
      <c r="H102" s="187">
        <v>0.5</v>
      </c>
      <c r="I102" s="187">
        <f t="shared" si="3"/>
        <v>92.5</v>
      </c>
      <c r="J102" s="187">
        <v>71.875</v>
      </c>
      <c r="K102" s="186"/>
      <c r="L102" s="187">
        <f t="shared" si="5"/>
        <v>71.875</v>
      </c>
      <c r="M102" s="187">
        <v>63.4</v>
      </c>
      <c r="N102" s="186"/>
      <c r="O102" s="187">
        <v>63.4</v>
      </c>
      <c r="P102" s="187">
        <f t="shared" si="4"/>
        <v>74.121250000000003</v>
      </c>
      <c r="Q102" s="186">
        <v>99</v>
      </c>
      <c r="R102" s="186">
        <v>101</v>
      </c>
      <c r="S102" s="186" t="s">
        <v>109</v>
      </c>
      <c r="T102" s="188"/>
      <c r="U102" s="197"/>
      <c r="V102" s="197"/>
      <c r="W102" s="197"/>
    </row>
    <row r="103" spans="1:23" x14ac:dyDescent="0.2">
      <c r="A103" s="199" t="s">
        <v>1446</v>
      </c>
      <c r="B103" s="186" t="s">
        <v>229</v>
      </c>
      <c r="C103" s="186">
        <v>120</v>
      </c>
      <c r="D103" s="186" t="s">
        <v>241</v>
      </c>
      <c r="E103" s="186" t="s">
        <v>351</v>
      </c>
      <c r="F103" s="186" t="s">
        <v>352</v>
      </c>
      <c r="G103" s="186">
        <v>92</v>
      </c>
      <c r="H103" s="187">
        <v>1.5</v>
      </c>
      <c r="I103" s="187">
        <f t="shared" ref="I103:I123" si="6">G103+H103</f>
        <v>93.5</v>
      </c>
      <c r="J103" s="187">
        <v>70.404761904761898</v>
      </c>
      <c r="K103" s="186"/>
      <c r="L103" s="187">
        <f t="shared" si="5"/>
        <v>70.404761904761898</v>
      </c>
      <c r="M103" s="187">
        <v>71.2</v>
      </c>
      <c r="N103" s="186"/>
      <c r="O103" s="187">
        <f>M103</f>
        <v>71.2</v>
      </c>
      <c r="P103" s="187">
        <f t="shared" si="4"/>
        <v>73.948571428571427</v>
      </c>
      <c r="Q103" s="186">
        <v>100</v>
      </c>
      <c r="R103" s="186">
        <v>106</v>
      </c>
      <c r="S103" s="186" t="s">
        <v>109</v>
      </c>
      <c r="T103" s="188"/>
      <c r="U103" s="197"/>
      <c r="V103" s="197"/>
      <c r="W103" s="197"/>
    </row>
    <row r="104" spans="1:23" x14ac:dyDescent="0.2">
      <c r="A104" s="199" t="s">
        <v>1446</v>
      </c>
      <c r="B104" s="186" t="s">
        <v>229</v>
      </c>
      <c r="C104" s="186">
        <v>120</v>
      </c>
      <c r="D104" s="186" t="s">
        <v>246</v>
      </c>
      <c r="E104" s="186">
        <v>2232110304</v>
      </c>
      <c r="F104" s="186" t="s">
        <v>353</v>
      </c>
      <c r="G104" s="186">
        <v>92</v>
      </c>
      <c r="H104" s="187"/>
      <c r="I104" s="187">
        <f t="shared" si="6"/>
        <v>92</v>
      </c>
      <c r="J104" s="187">
        <v>70.75</v>
      </c>
      <c r="K104" s="186"/>
      <c r="L104" s="187">
        <f t="shared" si="5"/>
        <v>70.75</v>
      </c>
      <c r="M104" s="187">
        <v>68.099999999999994</v>
      </c>
      <c r="N104" s="186"/>
      <c r="O104" s="187">
        <v>68.099999999999994</v>
      </c>
      <c r="P104" s="187">
        <f t="shared" si="4"/>
        <v>73.672499999999999</v>
      </c>
      <c r="Q104" s="186">
        <v>101</v>
      </c>
      <c r="R104" s="186">
        <v>104</v>
      </c>
      <c r="S104" s="186" t="s">
        <v>28</v>
      </c>
      <c r="T104" s="188"/>
      <c r="U104" s="197"/>
      <c r="V104" s="197"/>
      <c r="W104" s="197"/>
    </row>
    <row r="105" spans="1:23" x14ac:dyDescent="0.2">
      <c r="A105" s="199" t="s">
        <v>1446</v>
      </c>
      <c r="B105" s="186" t="s">
        <v>229</v>
      </c>
      <c r="C105" s="186">
        <v>120</v>
      </c>
      <c r="D105" s="186" t="s">
        <v>232</v>
      </c>
      <c r="E105" s="186" t="s">
        <v>354</v>
      </c>
      <c r="F105" s="186" t="s">
        <v>355</v>
      </c>
      <c r="G105" s="186">
        <v>92</v>
      </c>
      <c r="H105" s="187"/>
      <c r="I105" s="187">
        <f t="shared" si="6"/>
        <v>92</v>
      </c>
      <c r="J105" s="187">
        <v>75.079545454545453</v>
      </c>
      <c r="K105" s="186"/>
      <c r="L105" s="187">
        <f t="shared" si="5"/>
        <v>75.079545454545453</v>
      </c>
      <c r="M105" s="187">
        <v>31.200000000000003</v>
      </c>
      <c r="N105" s="186"/>
      <c r="O105" s="187">
        <v>31.200000000000003</v>
      </c>
      <c r="P105" s="187">
        <f t="shared" si="4"/>
        <v>73.229659090909095</v>
      </c>
      <c r="Q105" s="186">
        <v>102</v>
      </c>
      <c r="R105" s="186">
        <v>86</v>
      </c>
      <c r="S105" s="186" t="s">
        <v>109</v>
      </c>
      <c r="T105" s="188"/>
      <c r="U105" s="197"/>
      <c r="V105" s="197"/>
      <c r="W105" s="197"/>
    </row>
    <row r="106" spans="1:23" x14ac:dyDescent="0.2">
      <c r="A106" s="199" t="s">
        <v>1446</v>
      </c>
      <c r="B106" s="186" t="s">
        <v>229</v>
      </c>
      <c r="C106" s="186">
        <v>120</v>
      </c>
      <c r="D106" s="186" t="s">
        <v>232</v>
      </c>
      <c r="E106" s="186" t="s">
        <v>356</v>
      </c>
      <c r="F106" s="186" t="s">
        <v>357</v>
      </c>
      <c r="G106" s="186">
        <v>92</v>
      </c>
      <c r="H106" s="187"/>
      <c r="I106" s="187">
        <f t="shared" si="6"/>
        <v>92</v>
      </c>
      <c r="J106" s="187">
        <v>71.204545454545453</v>
      </c>
      <c r="K106" s="186"/>
      <c r="L106" s="187">
        <f t="shared" si="5"/>
        <v>71.204545454545453</v>
      </c>
      <c r="M106" s="187">
        <v>59.9</v>
      </c>
      <c r="N106" s="186"/>
      <c r="O106" s="187">
        <v>59.9</v>
      </c>
      <c r="P106" s="187">
        <f t="shared" si="4"/>
        <v>73.193409090909086</v>
      </c>
      <c r="Q106" s="186">
        <v>103</v>
      </c>
      <c r="R106" s="186">
        <v>102</v>
      </c>
      <c r="S106" s="186" t="s">
        <v>109</v>
      </c>
      <c r="T106" s="188"/>
      <c r="U106" s="197"/>
      <c r="V106" s="197"/>
      <c r="W106" s="197"/>
    </row>
    <row r="107" spans="1:23" x14ac:dyDescent="0.2">
      <c r="A107" s="199" t="s">
        <v>1446</v>
      </c>
      <c r="B107" s="186" t="s">
        <v>229</v>
      </c>
      <c r="C107" s="186">
        <v>120</v>
      </c>
      <c r="D107" s="186" t="s">
        <v>241</v>
      </c>
      <c r="E107" s="186" t="s">
        <v>358</v>
      </c>
      <c r="F107" s="186" t="s">
        <v>359</v>
      </c>
      <c r="G107" s="186">
        <v>92</v>
      </c>
      <c r="H107" s="187">
        <v>1.25</v>
      </c>
      <c r="I107" s="187">
        <f t="shared" si="6"/>
        <v>93.25</v>
      </c>
      <c r="J107" s="187">
        <v>72.630952380952394</v>
      </c>
      <c r="K107" s="186"/>
      <c r="L107" s="187">
        <f t="shared" si="5"/>
        <v>72.630952380952394</v>
      </c>
      <c r="M107" s="187">
        <v>41.2</v>
      </c>
      <c r="N107" s="186"/>
      <c r="O107" s="187">
        <f>M107</f>
        <v>41.2</v>
      </c>
      <c r="P107" s="187">
        <f t="shared" si="4"/>
        <v>72.580714285714294</v>
      </c>
      <c r="Q107" s="186">
        <v>104</v>
      </c>
      <c r="R107" s="186">
        <v>96</v>
      </c>
      <c r="S107" s="186" t="s">
        <v>109</v>
      </c>
      <c r="T107" s="188"/>
      <c r="U107" s="197"/>
      <c r="V107" s="197"/>
      <c r="W107" s="197"/>
    </row>
    <row r="108" spans="1:23" x14ac:dyDescent="0.2">
      <c r="A108" s="199" t="s">
        <v>1446</v>
      </c>
      <c r="B108" s="186" t="s">
        <v>229</v>
      </c>
      <c r="C108" s="186">
        <v>120</v>
      </c>
      <c r="D108" s="186" t="s">
        <v>246</v>
      </c>
      <c r="E108" s="186">
        <v>2330110080</v>
      </c>
      <c r="F108" s="186" t="s">
        <v>360</v>
      </c>
      <c r="G108" s="186">
        <v>92</v>
      </c>
      <c r="H108" s="187"/>
      <c r="I108" s="187">
        <f t="shared" si="6"/>
        <v>92</v>
      </c>
      <c r="J108" s="187">
        <v>70.5</v>
      </c>
      <c r="K108" s="186">
        <v>1.2</v>
      </c>
      <c r="L108" s="187">
        <f t="shared" si="5"/>
        <v>71.7</v>
      </c>
      <c r="M108" s="187">
        <v>46</v>
      </c>
      <c r="N108" s="186"/>
      <c r="O108" s="187">
        <v>46</v>
      </c>
      <c r="P108" s="187">
        <f t="shared" si="4"/>
        <v>72.174999999999997</v>
      </c>
      <c r="Q108" s="186">
        <v>105</v>
      </c>
      <c r="R108" s="186">
        <v>105</v>
      </c>
      <c r="S108" s="186" t="s">
        <v>109</v>
      </c>
      <c r="T108" s="188"/>
      <c r="U108" s="197"/>
      <c r="V108" s="197"/>
      <c r="W108" s="197"/>
    </row>
    <row r="109" spans="1:23" x14ac:dyDescent="0.2">
      <c r="A109" s="199" t="s">
        <v>1446</v>
      </c>
      <c r="B109" s="186" t="s">
        <v>229</v>
      </c>
      <c r="C109" s="186">
        <v>120</v>
      </c>
      <c r="D109" s="186" t="s">
        <v>232</v>
      </c>
      <c r="E109" s="186" t="s">
        <v>361</v>
      </c>
      <c r="F109" s="186" t="s">
        <v>362</v>
      </c>
      <c r="G109" s="186">
        <v>92</v>
      </c>
      <c r="H109" s="187">
        <v>0.5</v>
      </c>
      <c r="I109" s="187">
        <f t="shared" si="6"/>
        <v>92.5</v>
      </c>
      <c r="J109" s="187">
        <v>73.51136363636364</v>
      </c>
      <c r="K109" s="186"/>
      <c r="L109" s="187">
        <f t="shared" si="5"/>
        <v>73.51136363636364</v>
      </c>
      <c r="M109" s="187">
        <v>31.400000000000002</v>
      </c>
      <c r="N109" s="186"/>
      <c r="O109" s="187">
        <v>31.400000000000002</v>
      </c>
      <c r="P109" s="187">
        <f t="shared" si="4"/>
        <v>72.148522727272734</v>
      </c>
      <c r="Q109" s="186">
        <v>106</v>
      </c>
      <c r="R109" s="186">
        <v>93</v>
      </c>
      <c r="S109" s="186" t="s">
        <v>109</v>
      </c>
      <c r="T109" s="188"/>
      <c r="U109" s="197"/>
      <c r="V109" s="197"/>
      <c r="W109" s="197"/>
    </row>
    <row r="110" spans="1:23" x14ac:dyDescent="0.2">
      <c r="A110" s="199" t="s">
        <v>1446</v>
      </c>
      <c r="B110" s="186" t="s">
        <v>229</v>
      </c>
      <c r="C110" s="186">
        <v>120</v>
      </c>
      <c r="D110" s="186" t="s">
        <v>246</v>
      </c>
      <c r="E110" s="186">
        <v>2330110074</v>
      </c>
      <c r="F110" s="186" t="s">
        <v>363</v>
      </c>
      <c r="G110" s="186">
        <v>92</v>
      </c>
      <c r="H110" s="187">
        <v>1</v>
      </c>
      <c r="I110" s="187">
        <f t="shared" si="6"/>
        <v>93</v>
      </c>
      <c r="J110" s="187">
        <v>67.204545449999998</v>
      </c>
      <c r="K110" s="186"/>
      <c r="L110" s="187">
        <f t="shared" si="5"/>
        <v>67.204545449999998</v>
      </c>
      <c r="M110" s="187">
        <v>74.599999999999994</v>
      </c>
      <c r="N110" s="186"/>
      <c r="O110" s="187">
        <v>74.599999999999994</v>
      </c>
      <c r="P110" s="187">
        <f t="shared" si="4"/>
        <v>71.813409087499991</v>
      </c>
      <c r="Q110" s="186">
        <v>107</v>
      </c>
      <c r="R110" s="186">
        <v>114</v>
      </c>
      <c r="S110" s="186" t="s">
        <v>109</v>
      </c>
      <c r="T110" s="188"/>
      <c r="U110" s="197"/>
      <c r="V110" s="197"/>
      <c r="W110" s="197"/>
    </row>
    <row r="111" spans="1:23" x14ac:dyDescent="0.2">
      <c r="A111" s="199" t="s">
        <v>1446</v>
      </c>
      <c r="B111" s="186" t="s">
        <v>229</v>
      </c>
      <c r="C111" s="186">
        <v>120</v>
      </c>
      <c r="D111" s="186" t="s">
        <v>232</v>
      </c>
      <c r="E111" s="186" t="s">
        <v>364</v>
      </c>
      <c r="F111" s="186" t="s">
        <v>365</v>
      </c>
      <c r="G111" s="186">
        <v>92</v>
      </c>
      <c r="H111" s="187"/>
      <c r="I111" s="187">
        <f t="shared" si="6"/>
        <v>92</v>
      </c>
      <c r="J111" s="187">
        <v>69.5</v>
      </c>
      <c r="K111" s="186"/>
      <c r="L111" s="187">
        <f t="shared" si="5"/>
        <v>69.5</v>
      </c>
      <c r="M111" s="187">
        <v>54.2</v>
      </c>
      <c r="N111" s="186"/>
      <c r="O111" s="187">
        <v>54.2</v>
      </c>
      <c r="P111" s="187">
        <f t="shared" si="4"/>
        <v>71.344999999999999</v>
      </c>
      <c r="Q111" s="186">
        <v>108</v>
      </c>
      <c r="R111" s="186">
        <v>109</v>
      </c>
      <c r="S111" s="186" t="s">
        <v>109</v>
      </c>
      <c r="T111" s="188"/>
      <c r="U111" s="197"/>
      <c r="V111" s="197"/>
      <c r="W111" s="197"/>
    </row>
    <row r="112" spans="1:23" x14ac:dyDescent="0.2">
      <c r="A112" s="199" t="s">
        <v>1446</v>
      </c>
      <c r="B112" s="186" t="s">
        <v>229</v>
      </c>
      <c r="C112" s="186">
        <v>120</v>
      </c>
      <c r="D112" s="186" t="s">
        <v>232</v>
      </c>
      <c r="E112" s="186" t="s">
        <v>366</v>
      </c>
      <c r="F112" s="186" t="s">
        <v>367</v>
      </c>
      <c r="G112" s="186">
        <v>92</v>
      </c>
      <c r="H112" s="187"/>
      <c r="I112" s="187">
        <f t="shared" si="6"/>
        <v>92</v>
      </c>
      <c r="J112" s="187">
        <v>70.954545454545453</v>
      </c>
      <c r="K112" s="186"/>
      <c r="L112" s="187">
        <f t="shared" si="5"/>
        <v>70.954545454545453</v>
      </c>
      <c r="M112" s="187">
        <v>41.7</v>
      </c>
      <c r="N112" s="186"/>
      <c r="O112" s="187">
        <v>41.7</v>
      </c>
      <c r="P112" s="187">
        <f t="shared" si="4"/>
        <v>71.185909090909092</v>
      </c>
      <c r="Q112" s="186">
        <v>109</v>
      </c>
      <c r="R112" s="186">
        <v>103</v>
      </c>
      <c r="S112" s="186" t="s">
        <v>109</v>
      </c>
      <c r="T112" s="188"/>
      <c r="U112" s="197"/>
      <c r="V112" s="197"/>
      <c r="W112" s="197"/>
    </row>
    <row r="113" spans="1:23" x14ac:dyDescent="0.2">
      <c r="A113" s="199" t="s">
        <v>1446</v>
      </c>
      <c r="B113" s="186" t="s">
        <v>229</v>
      </c>
      <c r="C113" s="186">
        <v>120</v>
      </c>
      <c r="D113" s="186" t="s">
        <v>232</v>
      </c>
      <c r="E113" s="186" t="s">
        <v>368</v>
      </c>
      <c r="F113" s="186" t="s">
        <v>369</v>
      </c>
      <c r="G113" s="186">
        <v>92</v>
      </c>
      <c r="H113" s="187"/>
      <c r="I113" s="187">
        <f t="shared" si="6"/>
        <v>92</v>
      </c>
      <c r="J113" s="187">
        <v>68.727272727272734</v>
      </c>
      <c r="K113" s="186"/>
      <c r="L113" s="187">
        <f t="shared" si="5"/>
        <v>68.727272727272734</v>
      </c>
      <c r="M113" s="187">
        <v>58</v>
      </c>
      <c r="N113" s="186"/>
      <c r="O113" s="187">
        <v>58</v>
      </c>
      <c r="P113" s="187">
        <f t="shared" si="4"/>
        <v>71.145454545454541</v>
      </c>
      <c r="Q113" s="186">
        <v>110</v>
      </c>
      <c r="R113" s="186">
        <v>112</v>
      </c>
      <c r="S113" s="186" t="s">
        <v>109</v>
      </c>
      <c r="T113" s="188"/>
      <c r="U113" s="197"/>
      <c r="V113" s="197"/>
      <c r="W113" s="197"/>
    </row>
    <row r="114" spans="1:23" x14ac:dyDescent="0.2">
      <c r="A114" s="199" t="s">
        <v>1446</v>
      </c>
      <c r="B114" s="186" t="s">
        <v>229</v>
      </c>
      <c r="C114" s="186">
        <v>120</v>
      </c>
      <c r="D114" s="186" t="s">
        <v>232</v>
      </c>
      <c r="E114" s="186" t="s">
        <v>370</v>
      </c>
      <c r="F114" s="186" t="s">
        <v>371</v>
      </c>
      <c r="G114" s="186">
        <v>92</v>
      </c>
      <c r="H114" s="187"/>
      <c r="I114" s="187">
        <f t="shared" si="6"/>
        <v>92</v>
      </c>
      <c r="J114" s="187">
        <v>68.215909090909093</v>
      </c>
      <c r="K114" s="186"/>
      <c r="L114" s="187">
        <f t="shared" si="5"/>
        <v>68.215909090909093</v>
      </c>
      <c r="M114" s="187">
        <v>58.599999999999994</v>
      </c>
      <c r="N114" s="186"/>
      <c r="O114" s="187">
        <v>58.599999999999994</v>
      </c>
      <c r="P114" s="187">
        <f t="shared" si="4"/>
        <v>70.821931818181824</v>
      </c>
      <c r="Q114" s="186">
        <v>111</v>
      </c>
      <c r="R114" s="186">
        <v>113</v>
      </c>
      <c r="S114" s="186" t="s">
        <v>109</v>
      </c>
      <c r="T114" s="188"/>
      <c r="U114" s="197"/>
      <c r="V114" s="197"/>
      <c r="W114" s="197"/>
    </row>
    <row r="115" spans="1:23" x14ac:dyDescent="0.2">
      <c r="A115" s="199" t="s">
        <v>1446</v>
      </c>
      <c r="B115" s="186" t="s">
        <v>229</v>
      </c>
      <c r="C115" s="186">
        <v>120</v>
      </c>
      <c r="D115" s="186" t="s">
        <v>372</v>
      </c>
      <c r="E115" s="186">
        <v>2330110037</v>
      </c>
      <c r="F115" s="186" t="s">
        <v>1443</v>
      </c>
      <c r="G115" s="186">
        <v>92</v>
      </c>
      <c r="H115" s="187"/>
      <c r="I115" s="187">
        <f t="shared" si="6"/>
        <v>92</v>
      </c>
      <c r="J115" s="187">
        <v>69.64</v>
      </c>
      <c r="K115" s="186"/>
      <c r="L115" s="187">
        <f t="shared" si="5"/>
        <v>69.64</v>
      </c>
      <c r="M115" s="187">
        <v>47.1</v>
      </c>
      <c r="N115" s="186"/>
      <c r="O115" s="187">
        <v>47.1</v>
      </c>
      <c r="P115" s="187">
        <f t="shared" si="4"/>
        <v>70.739999999999995</v>
      </c>
      <c r="Q115" s="186">
        <v>112</v>
      </c>
      <c r="R115" s="186">
        <v>108</v>
      </c>
      <c r="S115" s="186" t="s">
        <v>109</v>
      </c>
      <c r="T115" s="188"/>
      <c r="U115" s="197"/>
      <c r="V115" s="197"/>
      <c r="W115" s="197"/>
    </row>
    <row r="116" spans="1:23" x14ac:dyDescent="0.2">
      <c r="A116" s="199" t="s">
        <v>1446</v>
      </c>
      <c r="B116" s="186" t="s">
        <v>229</v>
      </c>
      <c r="C116" s="186">
        <v>120</v>
      </c>
      <c r="D116" s="186" t="s">
        <v>232</v>
      </c>
      <c r="E116" s="186" t="s">
        <v>373</v>
      </c>
      <c r="F116" s="186" t="s">
        <v>374</v>
      </c>
      <c r="G116" s="186">
        <v>92</v>
      </c>
      <c r="H116" s="187"/>
      <c r="I116" s="187">
        <f t="shared" si="6"/>
        <v>92</v>
      </c>
      <c r="J116" s="187">
        <v>69.352272727272734</v>
      </c>
      <c r="K116" s="186"/>
      <c r="L116" s="187">
        <f t="shared" si="5"/>
        <v>69.352272727272734</v>
      </c>
      <c r="M116" s="187">
        <v>48</v>
      </c>
      <c r="N116" s="186"/>
      <c r="O116" s="187">
        <v>48</v>
      </c>
      <c r="P116" s="187">
        <f t="shared" si="4"/>
        <v>70.614204545454541</v>
      </c>
      <c r="Q116" s="186">
        <v>113</v>
      </c>
      <c r="R116" s="186">
        <v>110</v>
      </c>
      <c r="S116" s="186" t="s">
        <v>109</v>
      </c>
      <c r="T116" s="188"/>
      <c r="U116" s="197"/>
      <c r="V116" s="197"/>
      <c r="W116" s="197"/>
    </row>
    <row r="117" spans="1:23" x14ac:dyDescent="0.2">
      <c r="A117" s="199" t="s">
        <v>1446</v>
      </c>
      <c r="B117" s="186" t="s">
        <v>229</v>
      </c>
      <c r="C117" s="186">
        <v>120</v>
      </c>
      <c r="D117" s="186" t="s">
        <v>241</v>
      </c>
      <c r="E117" s="186" t="s">
        <v>375</v>
      </c>
      <c r="F117" s="186" t="s">
        <v>376</v>
      </c>
      <c r="G117" s="186">
        <v>92</v>
      </c>
      <c r="H117" s="187">
        <v>0.75</v>
      </c>
      <c r="I117" s="187">
        <f t="shared" si="6"/>
        <v>92.75</v>
      </c>
      <c r="J117" s="187">
        <v>68.928571428571402</v>
      </c>
      <c r="K117" s="186"/>
      <c r="L117" s="187">
        <f t="shared" si="5"/>
        <v>68.928571428571402</v>
      </c>
      <c r="M117" s="187">
        <v>37.200000000000003</v>
      </c>
      <c r="N117" s="186"/>
      <c r="O117" s="187">
        <f>M117</f>
        <v>37.200000000000003</v>
      </c>
      <c r="P117" s="187">
        <f t="shared" si="4"/>
        <v>69.328928571428548</v>
      </c>
      <c r="Q117" s="186">
        <v>114</v>
      </c>
      <c r="R117" s="186">
        <v>111</v>
      </c>
      <c r="S117" s="186" t="s">
        <v>109</v>
      </c>
      <c r="T117" s="188"/>
      <c r="U117" s="197"/>
      <c r="V117" s="197"/>
      <c r="W117" s="197"/>
    </row>
    <row r="118" spans="1:23" x14ac:dyDescent="0.2">
      <c r="A118" s="199" t="s">
        <v>1446</v>
      </c>
      <c r="B118" s="186" t="s">
        <v>229</v>
      </c>
      <c r="C118" s="186">
        <v>120</v>
      </c>
      <c r="D118" s="186" t="s">
        <v>246</v>
      </c>
      <c r="E118" s="186">
        <v>2330110086</v>
      </c>
      <c r="F118" s="186" t="s">
        <v>377</v>
      </c>
      <c r="G118" s="186">
        <v>92</v>
      </c>
      <c r="H118" s="187">
        <v>2</v>
      </c>
      <c r="I118" s="187">
        <f t="shared" si="6"/>
        <v>94</v>
      </c>
      <c r="J118" s="187">
        <v>64.909090909090907</v>
      </c>
      <c r="K118" s="186"/>
      <c r="L118" s="187">
        <f t="shared" si="5"/>
        <v>64.909090909090907</v>
      </c>
      <c r="M118" s="187">
        <v>47.8</v>
      </c>
      <c r="N118" s="186"/>
      <c r="O118" s="187">
        <v>47.8</v>
      </c>
      <c r="P118" s="187">
        <f t="shared" si="4"/>
        <v>67.561818181818182</v>
      </c>
      <c r="Q118" s="186">
        <v>115</v>
      </c>
      <c r="R118" s="186">
        <v>116</v>
      </c>
      <c r="S118" s="186" t="s">
        <v>109</v>
      </c>
      <c r="T118" s="188"/>
      <c r="U118" s="197"/>
      <c r="V118" s="197"/>
      <c r="W118" s="197"/>
    </row>
    <row r="119" spans="1:23" x14ac:dyDescent="0.2">
      <c r="A119" s="199" t="s">
        <v>1446</v>
      </c>
      <c r="B119" s="186" t="s">
        <v>229</v>
      </c>
      <c r="C119" s="186">
        <v>120</v>
      </c>
      <c r="D119" s="186" t="s">
        <v>246</v>
      </c>
      <c r="E119" s="186">
        <v>2330110078</v>
      </c>
      <c r="F119" s="186" t="s">
        <v>378</v>
      </c>
      <c r="G119" s="186">
        <v>92</v>
      </c>
      <c r="H119" s="187">
        <v>0.5</v>
      </c>
      <c r="I119" s="187">
        <f t="shared" si="6"/>
        <v>92.5</v>
      </c>
      <c r="J119" s="187">
        <v>64.355554999999995</v>
      </c>
      <c r="K119" s="186"/>
      <c r="L119" s="187">
        <f t="shared" si="5"/>
        <v>64.355554999999995</v>
      </c>
      <c r="M119" s="187">
        <v>52.1</v>
      </c>
      <c r="N119" s="186"/>
      <c r="O119" s="187">
        <v>52.1</v>
      </c>
      <c r="P119" s="187">
        <f t="shared" si="4"/>
        <v>67.351666249999994</v>
      </c>
      <c r="Q119" s="186">
        <v>116</v>
      </c>
      <c r="R119" s="186">
        <v>117</v>
      </c>
      <c r="S119" s="186" t="s">
        <v>109</v>
      </c>
      <c r="T119" s="188"/>
      <c r="U119" s="197"/>
      <c r="V119" s="197"/>
      <c r="W119" s="197"/>
    </row>
    <row r="120" spans="1:23" x14ac:dyDescent="0.2">
      <c r="A120" s="199" t="s">
        <v>1446</v>
      </c>
      <c r="B120" s="186" t="s">
        <v>229</v>
      </c>
      <c r="C120" s="186">
        <v>120</v>
      </c>
      <c r="D120" s="186" t="s">
        <v>232</v>
      </c>
      <c r="E120" s="186" t="s">
        <v>379</v>
      </c>
      <c r="F120" s="186" t="s">
        <v>380</v>
      </c>
      <c r="G120" s="186">
        <v>92</v>
      </c>
      <c r="H120" s="187"/>
      <c r="I120" s="187">
        <f t="shared" si="6"/>
        <v>92</v>
      </c>
      <c r="J120" s="187">
        <v>65.227272727272734</v>
      </c>
      <c r="K120" s="186"/>
      <c r="L120" s="187">
        <f t="shared" si="5"/>
        <v>65.227272727272734</v>
      </c>
      <c r="M120" s="187">
        <v>45.4</v>
      </c>
      <c r="N120" s="186"/>
      <c r="O120" s="187">
        <v>45.4</v>
      </c>
      <c r="P120" s="187">
        <f t="shared" si="4"/>
        <v>67.26045454545455</v>
      </c>
      <c r="Q120" s="186">
        <v>117</v>
      </c>
      <c r="R120" s="186">
        <v>115</v>
      </c>
      <c r="S120" s="186" t="s">
        <v>109</v>
      </c>
      <c r="T120" s="188"/>
      <c r="U120" s="197"/>
      <c r="V120" s="197"/>
      <c r="W120" s="197"/>
    </row>
    <row r="121" spans="1:23" x14ac:dyDescent="0.2">
      <c r="A121" s="199" t="s">
        <v>1446</v>
      </c>
      <c r="B121" s="186" t="s">
        <v>229</v>
      </c>
      <c r="C121" s="186">
        <v>120</v>
      </c>
      <c r="D121" s="186" t="s">
        <v>232</v>
      </c>
      <c r="E121" s="186" t="s">
        <v>381</v>
      </c>
      <c r="F121" s="186" t="s">
        <v>382</v>
      </c>
      <c r="G121" s="186">
        <v>92</v>
      </c>
      <c r="H121" s="187"/>
      <c r="I121" s="187">
        <f t="shared" si="6"/>
        <v>92</v>
      </c>
      <c r="J121" s="187">
        <v>59.386363636363633</v>
      </c>
      <c r="K121" s="186"/>
      <c r="L121" s="187">
        <f t="shared" si="5"/>
        <v>59.386363636363633</v>
      </c>
      <c r="M121" s="187">
        <v>63.400000000000006</v>
      </c>
      <c r="N121" s="186"/>
      <c r="O121" s="187">
        <v>63.400000000000006</v>
      </c>
      <c r="P121" s="187">
        <f t="shared" si="4"/>
        <v>64.67977272727272</v>
      </c>
      <c r="Q121" s="186">
        <v>118</v>
      </c>
      <c r="R121" s="186">
        <v>119</v>
      </c>
      <c r="S121" s="186" t="s">
        <v>109</v>
      </c>
      <c r="T121" s="188"/>
      <c r="U121" s="197"/>
      <c r="V121" s="197"/>
      <c r="W121" s="197"/>
    </row>
    <row r="122" spans="1:23" x14ac:dyDescent="0.2">
      <c r="A122" s="199" t="s">
        <v>1446</v>
      </c>
      <c r="B122" s="186" t="s">
        <v>229</v>
      </c>
      <c r="C122" s="186">
        <v>120</v>
      </c>
      <c r="D122" s="186" t="s">
        <v>241</v>
      </c>
      <c r="E122" s="186" t="s">
        <v>383</v>
      </c>
      <c r="F122" s="186" t="s">
        <v>384</v>
      </c>
      <c r="G122" s="186">
        <v>92</v>
      </c>
      <c r="H122" s="187">
        <v>0.75</v>
      </c>
      <c r="I122" s="187">
        <f t="shared" si="6"/>
        <v>92.75</v>
      </c>
      <c r="J122" s="187">
        <v>59.797619047619101</v>
      </c>
      <c r="K122" s="186"/>
      <c r="L122" s="187">
        <f t="shared" si="5"/>
        <v>59.797619047619101</v>
      </c>
      <c r="M122" s="187">
        <v>41.6</v>
      </c>
      <c r="N122" s="186"/>
      <c r="O122" s="187">
        <f>M122</f>
        <v>41.6</v>
      </c>
      <c r="P122" s="187">
        <f t="shared" si="4"/>
        <v>62.920714285714325</v>
      </c>
      <c r="Q122" s="186">
        <v>119</v>
      </c>
      <c r="R122" s="186">
        <v>118</v>
      </c>
      <c r="S122" s="186" t="s">
        <v>109</v>
      </c>
      <c r="T122" s="188"/>
      <c r="U122" s="197"/>
      <c r="V122" s="197"/>
      <c r="W122" s="197"/>
    </row>
    <row r="123" spans="1:23" x14ac:dyDescent="0.2">
      <c r="A123" s="199" t="s">
        <v>1446</v>
      </c>
      <c r="B123" s="186" t="s">
        <v>229</v>
      </c>
      <c r="C123" s="186">
        <v>120</v>
      </c>
      <c r="D123" s="186" t="s">
        <v>241</v>
      </c>
      <c r="E123" s="186" t="s">
        <v>385</v>
      </c>
      <c r="F123" s="186" t="s">
        <v>386</v>
      </c>
      <c r="G123" s="186">
        <v>92</v>
      </c>
      <c r="H123" s="187">
        <f>0.75</f>
        <v>0.75</v>
      </c>
      <c r="I123" s="187">
        <f t="shared" si="6"/>
        <v>92.75</v>
      </c>
      <c r="J123" s="187">
        <v>58.0833333333333</v>
      </c>
      <c r="K123" s="186"/>
      <c r="L123" s="187">
        <f t="shared" si="5"/>
        <v>58.0833333333333</v>
      </c>
      <c r="M123" s="187">
        <v>46.4</v>
      </c>
      <c r="N123" s="186"/>
      <c r="O123" s="187">
        <f>M123</f>
        <v>46.4</v>
      </c>
      <c r="P123" s="187">
        <f t="shared" si="4"/>
        <v>62.114999999999974</v>
      </c>
      <c r="Q123" s="186">
        <v>120</v>
      </c>
      <c r="R123" s="186">
        <v>120</v>
      </c>
      <c r="S123" s="186" t="s">
        <v>109</v>
      </c>
      <c r="T123" s="188"/>
      <c r="U123" s="197"/>
      <c r="V123" s="197"/>
      <c r="W123" s="197"/>
    </row>
    <row r="124" spans="1:23" x14ac:dyDescent="0.2">
      <c r="A124" s="30" t="s">
        <v>1449</v>
      </c>
      <c r="B124" s="31" t="s">
        <v>560</v>
      </c>
      <c r="C124" s="8"/>
      <c r="D124" s="31"/>
      <c r="E124" s="31"/>
      <c r="F124" s="31"/>
      <c r="G124" s="31"/>
      <c r="H124" s="31"/>
      <c r="I124" s="31"/>
      <c r="J124" s="31"/>
      <c r="K124" s="31"/>
      <c r="L124" s="31"/>
      <c r="M124" s="31"/>
      <c r="N124" s="31"/>
    </row>
    <row r="125" spans="1:23" x14ac:dyDescent="0.2">
      <c r="A125" s="33"/>
      <c r="B125" s="34" t="s">
        <v>561</v>
      </c>
      <c r="C125" s="8"/>
      <c r="D125" s="31"/>
      <c r="E125" s="31"/>
      <c r="F125" s="31"/>
      <c r="G125" s="31"/>
      <c r="H125" s="31"/>
      <c r="I125" s="31"/>
      <c r="J125" s="31"/>
      <c r="K125" s="31"/>
      <c r="L125" s="31"/>
      <c r="M125" s="31"/>
      <c r="N125" s="31"/>
    </row>
    <row r="126" spans="1:23" x14ac:dyDescent="0.2">
      <c r="A126" s="33"/>
      <c r="B126" s="31" t="s">
        <v>562</v>
      </c>
      <c r="C126" s="8"/>
      <c r="D126" s="31"/>
      <c r="E126" s="31"/>
      <c r="F126" s="31"/>
      <c r="G126" s="31"/>
      <c r="H126" s="31"/>
      <c r="I126" s="31"/>
      <c r="J126" s="31"/>
      <c r="K126" s="31"/>
      <c r="L126" s="31"/>
      <c r="M126" s="31"/>
      <c r="N126" s="31"/>
    </row>
    <row r="127" spans="1:23" x14ac:dyDescent="0.2">
      <c r="A127" s="33"/>
      <c r="B127" s="31" t="s">
        <v>563</v>
      </c>
      <c r="C127" s="1"/>
      <c r="D127" s="31"/>
      <c r="E127" s="31"/>
      <c r="F127" s="31"/>
      <c r="G127" s="31"/>
      <c r="H127" s="31"/>
      <c r="I127" s="31"/>
      <c r="J127" s="31"/>
      <c r="K127" s="31"/>
      <c r="L127" s="31"/>
      <c r="M127" s="31"/>
      <c r="N127" s="31"/>
    </row>
    <row r="128" spans="1:23" x14ac:dyDescent="0.2">
      <c r="A128" s="35"/>
      <c r="B128" s="34" t="s">
        <v>564</v>
      </c>
      <c r="C128" s="1"/>
      <c r="D128" s="31"/>
      <c r="E128" s="31"/>
      <c r="F128" s="31"/>
      <c r="G128" s="31"/>
      <c r="H128" s="31"/>
      <c r="I128" s="31"/>
      <c r="J128" s="31"/>
      <c r="K128" s="31"/>
      <c r="L128" s="31"/>
      <c r="M128" s="31"/>
      <c r="N128" s="31"/>
    </row>
  </sheetData>
  <mergeCells count="3">
    <mergeCell ref="A1:V1"/>
    <mergeCell ref="A2:B2"/>
    <mergeCell ref="C2:D2"/>
  </mergeCells>
  <phoneticPr fontId="1" type="noConversion"/>
  <dataValidations count="3">
    <dataValidation type="list" allowBlank="1" showInputMessage="1" showErrorMessage="1" sqref="V3" xr:uid="{37492249-D6A4-4BB0-86CA-0C56B47CDC33}">
      <formula1>$CI$108:$CI$110</formula1>
    </dataValidation>
    <dataValidation type="list" allowBlank="1" showInputMessage="1" showErrorMessage="1" sqref="T1:T3" xr:uid="{F7DAFA19-F3C9-4060-A026-0CBDCB7E130D}">
      <formula1>$CH$108:$CH$115</formula1>
    </dataValidation>
    <dataValidation type="list" allowBlank="1" showInputMessage="1" showErrorMessage="1" sqref="U1" xr:uid="{05F1F637-ABC5-4B2E-ADCA-FC055629E6FA}">
      <formula1>$CJ$108:$CJ$111</formula1>
    </dataValidation>
  </dataValidations>
  <pageMargins left="0.7" right="0.7"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0C969-2C7F-40B1-9DD8-B2DC0871B419}">
  <dimension ref="A1:AD154"/>
  <sheetViews>
    <sheetView view="pageBreakPreview" zoomScale="55" zoomScaleNormal="100" zoomScaleSheetLayoutView="55" workbookViewId="0">
      <selection activeCell="N8" sqref="N8"/>
    </sheetView>
  </sheetViews>
  <sheetFormatPr defaultRowHeight="14.25" x14ac:dyDescent="0.2"/>
  <cols>
    <col min="1" max="1" width="21.875" customWidth="1"/>
    <col min="2" max="2" width="20" customWidth="1"/>
    <col min="27" max="27" width="14.125" customWidth="1"/>
    <col min="28" max="28" width="13.125" customWidth="1"/>
    <col min="29" max="29" width="13" customWidth="1"/>
  </cols>
  <sheetData>
    <row r="1" spans="1:30" x14ac:dyDescent="0.2">
      <c r="A1" s="5" t="s">
        <v>387</v>
      </c>
      <c r="B1" s="5"/>
      <c r="C1" s="6"/>
      <c r="D1" s="1"/>
      <c r="E1" s="1"/>
      <c r="F1" s="1"/>
      <c r="G1" s="7"/>
      <c r="H1" s="8"/>
      <c r="I1" s="7"/>
      <c r="J1" s="7"/>
      <c r="K1" s="8"/>
      <c r="L1" s="8"/>
      <c r="M1" s="7"/>
      <c r="N1" s="8"/>
      <c r="O1" s="7"/>
      <c r="P1" s="2"/>
      <c r="Q1" s="2"/>
      <c r="R1" s="1"/>
      <c r="S1" s="3"/>
      <c r="T1" s="4"/>
      <c r="U1" s="8"/>
      <c r="V1" s="8"/>
      <c r="W1" s="9"/>
      <c r="X1" s="1"/>
      <c r="Y1" s="1"/>
      <c r="Z1" s="1"/>
      <c r="AA1" s="1"/>
      <c r="AB1" s="1"/>
      <c r="AC1" s="1"/>
      <c r="AD1" s="1"/>
    </row>
    <row r="2" spans="1:30" ht="18.75" x14ac:dyDescent="0.2">
      <c r="A2" s="10"/>
      <c r="B2" s="10"/>
      <c r="C2" s="10"/>
      <c r="D2" s="216" t="s">
        <v>565</v>
      </c>
      <c r="E2" s="216"/>
      <c r="F2" s="216"/>
      <c r="G2" s="216"/>
      <c r="H2" s="216"/>
      <c r="I2" s="216"/>
      <c r="J2" s="216"/>
      <c r="K2" s="216"/>
      <c r="L2" s="216"/>
      <c r="M2" s="216"/>
      <c r="N2" s="216"/>
      <c r="O2" s="216"/>
      <c r="P2" s="216"/>
      <c r="Q2" s="216"/>
      <c r="R2" s="216"/>
      <c r="S2" s="216"/>
      <c r="T2" s="216"/>
      <c r="U2" s="216"/>
      <c r="V2" s="216"/>
      <c r="W2" s="11"/>
      <c r="X2" s="10"/>
      <c r="Y2" s="10"/>
      <c r="Z2" s="10"/>
      <c r="AA2" s="12"/>
      <c r="AB2" s="12"/>
      <c r="AC2" s="12"/>
      <c r="AD2" s="12"/>
    </row>
    <row r="3" spans="1:30" ht="15.75" x14ac:dyDescent="0.2">
      <c r="A3" s="13" t="s">
        <v>388</v>
      </c>
      <c r="B3" s="13"/>
      <c r="C3" s="13" t="s">
        <v>0</v>
      </c>
      <c r="D3" s="14"/>
      <c r="E3" s="14"/>
      <c r="F3" s="14"/>
      <c r="G3" s="14"/>
      <c r="H3" s="14"/>
      <c r="I3" s="14"/>
      <c r="J3" s="14"/>
      <c r="K3" s="14"/>
      <c r="L3" s="14"/>
      <c r="M3" s="14"/>
      <c r="N3" s="14"/>
      <c r="O3" s="14"/>
      <c r="P3" s="14"/>
      <c r="Q3" s="2"/>
      <c r="R3" s="14"/>
      <c r="S3" s="15"/>
      <c r="T3" s="14"/>
      <c r="U3" s="14"/>
      <c r="V3" s="16"/>
      <c r="W3" s="9"/>
      <c r="X3" s="13" t="s">
        <v>1</v>
      </c>
      <c r="Y3" s="1"/>
      <c r="Z3" s="1"/>
      <c r="AA3" s="1"/>
      <c r="AB3" s="1"/>
      <c r="AC3" s="1"/>
      <c r="AD3" s="1"/>
    </row>
    <row r="4" spans="1:30" ht="40.5" x14ac:dyDescent="0.2">
      <c r="A4" s="17" t="s">
        <v>2</v>
      </c>
      <c r="B4" s="17" t="s">
        <v>389</v>
      </c>
      <c r="C4" s="18" t="s">
        <v>390</v>
      </c>
      <c r="D4" s="17" t="s">
        <v>5</v>
      </c>
      <c r="E4" s="17" t="s">
        <v>6</v>
      </c>
      <c r="F4" s="17" t="s">
        <v>7</v>
      </c>
      <c r="G4" s="19" t="s">
        <v>8</v>
      </c>
      <c r="H4" s="18" t="s">
        <v>9</v>
      </c>
      <c r="I4" s="19" t="s">
        <v>10</v>
      </c>
      <c r="J4" s="19" t="s">
        <v>11</v>
      </c>
      <c r="K4" s="18" t="s">
        <v>12</v>
      </c>
      <c r="L4" s="18" t="s">
        <v>13</v>
      </c>
      <c r="M4" s="19" t="s">
        <v>14</v>
      </c>
      <c r="N4" s="18" t="s">
        <v>15</v>
      </c>
      <c r="O4" s="19" t="s">
        <v>16</v>
      </c>
      <c r="P4" s="19" t="s">
        <v>391</v>
      </c>
      <c r="Q4" s="18" t="s">
        <v>392</v>
      </c>
      <c r="R4" s="19" t="s">
        <v>393</v>
      </c>
      <c r="S4" s="19" t="s">
        <v>394</v>
      </c>
      <c r="T4" s="18" t="s">
        <v>395</v>
      </c>
      <c r="U4" s="19" t="s">
        <v>396</v>
      </c>
      <c r="V4" s="19" t="s">
        <v>17</v>
      </c>
      <c r="W4" s="20" t="s">
        <v>18</v>
      </c>
      <c r="X4" s="18" t="s">
        <v>19</v>
      </c>
      <c r="Y4" s="21" t="s">
        <v>397</v>
      </c>
      <c r="Z4" s="19" t="s">
        <v>398</v>
      </c>
      <c r="AA4" s="18" t="s">
        <v>21</v>
      </c>
      <c r="AB4" s="18" t="s">
        <v>22</v>
      </c>
      <c r="AC4" s="18" t="s">
        <v>23</v>
      </c>
      <c r="AD4" s="22" t="s">
        <v>24</v>
      </c>
    </row>
    <row r="5" spans="1:30" ht="14.25" customHeight="1" x14ac:dyDescent="0.2">
      <c r="A5" s="23" t="s">
        <v>399</v>
      </c>
      <c r="B5" s="23" t="s">
        <v>1445</v>
      </c>
      <c r="C5" s="24">
        <v>2024</v>
      </c>
      <c r="D5" s="24" t="s">
        <v>400</v>
      </c>
      <c r="E5" s="24">
        <v>2421110155</v>
      </c>
      <c r="F5" s="24" t="s">
        <v>401</v>
      </c>
      <c r="G5" s="25">
        <v>92</v>
      </c>
      <c r="H5" s="25">
        <v>7</v>
      </c>
      <c r="I5" s="25">
        <f t="shared" ref="I5:I68" si="0">G5+H5</f>
        <v>99</v>
      </c>
      <c r="J5" s="25">
        <f>VLOOKUP(F5,[3]Sheet2!$A:$B,2,FALSE)</f>
        <v>95.254901960784295</v>
      </c>
      <c r="K5" s="25">
        <v>4.75</v>
      </c>
      <c r="L5" s="25">
        <f t="shared" ref="L5:L68" si="1">J5+K5</f>
        <v>100.0049019607843</v>
      </c>
      <c r="M5" s="25">
        <f>VLOOKUP(F5,[4]Sheet2!$A:$B,2,FALSE)</f>
        <v>82.575000000000003</v>
      </c>
      <c r="N5" s="25">
        <v>2</v>
      </c>
      <c r="O5" s="25">
        <f t="shared" ref="O5:O68" si="2">M5+N5</f>
        <v>84.575000000000003</v>
      </c>
      <c r="P5" s="25">
        <v>60</v>
      </c>
      <c r="Q5" s="25">
        <v>19</v>
      </c>
      <c r="R5" s="25">
        <f t="shared" ref="R5:R68" si="3">P5+Q5</f>
        <v>79</v>
      </c>
      <c r="S5" s="25">
        <v>60</v>
      </c>
      <c r="T5" s="25">
        <v>40</v>
      </c>
      <c r="U5" s="25">
        <f t="shared" ref="U5:U68" si="4">S5+T5</f>
        <v>100</v>
      </c>
      <c r="V5" s="26">
        <f t="shared" ref="V5:V68" si="5">I5*0.1+L5*0.75+O5*0.05+R5*0.05+U5*0.05</f>
        <v>98.082426470588231</v>
      </c>
      <c r="W5" s="27">
        <v>1</v>
      </c>
      <c r="X5" s="23">
        <v>1</v>
      </c>
      <c r="Y5" s="23" t="s">
        <v>402</v>
      </c>
      <c r="Z5" s="23">
        <v>145</v>
      </c>
      <c r="AA5" s="24" t="s">
        <v>403</v>
      </c>
      <c r="AB5" s="24"/>
      <c r="AC5" s="24" t="s">
        <v>404</v>
      </c>
      <c r="AD5" s="28"/>
    </row>
    <row r="6" spans="1:30" ht="14.25" customHeight="1" x14ac:dyDescent="0.2">
      <c r="A6" s="23" t="s">
        <v>399</v>
      </c>
      <c r="B6" s="23" t="s">
        <v>1445</v>
      </c>
      <c r="C6" s="24">
        <v>2024</v>
      </c>
      <c r="D6" s="24" t="s">
        <v>405</v>
      </c>
      <c r="E6" s="24">
        <v>2437110167</v>
      </c>
      <c r="F6" s="24" t="s">
        <v>406</v>
      </c>
      <c r="G6" s="25">
        <v>91</v>
      </c>
      <c r="H6" s="25">
        <v>2.5</v>
      </c>
      <c r="I6" s="25">
        <f t="shared" si="0"/>
        <v>93.5</v>
      </c>
      <c r="J6" s="25">
        <f>VLOOKUP(F6,[3]Sheet2!$A:$B,2,FALSE)</f>
        <v>92.058823529411796</v>
      </c>
      <c r="K6" s="25">
        <v>7.94</v>
      </c>
      <c r="L6" s="25">
        <f t="shared" si="1"/>
        <v>99.998823529411794</v>
      </c>
      <c r="M6" s="25">
        <f>VLOOKUP(F6,[4]Sheet2!$A:$B,2,FALSE)</f>
        <v>94.45</v>
      </c>
      <c r="N6" s="25">
        <v>0</v>
      </c>
      <c r="O6" s="25">
        <f t="shared" si="2"/>
        <v>94.45</v>
      </c>
      <c r="P6" s="25">
        <v>60</v>
      </c>
      <c r="Q6" s="25">
        <v>0</v>
      </c>
      <c r="R6" s="25">
        <f t="shared" si="3"/>
        <v>60</v>
      </c>
      <c r="S6" s="25">
        <v>60</v>
      </c>
      <c r="T6" s="25">
        <v>40</v>
      </c>
      <c r="U6" s="25">
        <f t="shared" si="4"/>
        <v>100</v>
      </c>
      <c r="V6" s="26">
        <f t="shared" si="5"/>
        <v>97.071617647058844</v>
      </c>
      <c r="W6" s="27">
        <v>2</v>
      </c>
      <c r="X6" s="23">
        <v>8</v>
      </c>
      <c r="Y6" s="23" t="s">
        <v>402</v>
      </c>
      <c r="Z6" s="23">
        <v>145</v>
      </c>
      <c r="AA6" s="24" t="s">
        <v>403</v>
      </c>
      <c r="AB6" s="24"/>
      <c r="AC6" s="24" t="s">
        <v>407</v>
      </c>
      <c r="AD6" s="28"/>
    </row>
    <row r="7" spans="1:30" ht="14.25" customHeight="1" x14ac:dyDescent="0.2">
      <c r="A7" s="23" t="s">
        <v>399</v>
      </c>
      <c r="B7" s="23" t="s">
        <v>1445</v>
      </c>
      <c r="C7" s="24">
        <v>2024</v>
      </c>
      <c r="D7" s="24" t="s">
        <v>400</v>
      </c>
      <c r="E7" s="24">
        <v>2437110197</v>
      </c>
      <c r="F7" s="24" t="s">
        <v>408</v>
      </c>
      <c r="G7" s="25">
        <v>91.64</v>
      </c>
      <c r="H7" s="25">
        <v>6.5</v>
      </c>
      <c r="I7" s="25">
        <f t="shared" si="0"/>
        <v>98.14</v>
      </c>
      <c r="J7" s="25">
        <f>VLOOKUP(F7,[3]Sheet2!$A:$B,2,FALSE)</f>
        <v>92.137254901960802</v>
      </c>
      <c r="K7" s="25">
        <v>7.86</v>
      </c>
      <c r="L7" s="25">
        <f t="shared" si="1"/>
        <v>99.997254901960801</v>
      </c>
      <c r="M7" s="25">
        <f>VLOOKUP(F7,[4]Sheet2!$A:$B,2,FALSE)</f>
        <v>63.25</v>
      </c>
      <c r="N7" s="25">
        <v>0</v>
      </c>
      <c r="O7" s="25">
        <f t="shared" si="2"/>
        <v>63.25</v>
      </c>
      <c r="P7" s="25">
        <v>60</v>
      </c>
      <c r="Q7" s="25">
        <v>2</v>
      </c>
      <c r="R7" s="25">
        <f t="shared" si="3"/>
        <v>62</v>
      </c>
      <c r="S7" s="25">
        <v>60</v>
      </c>
      <c r="T7" s="25">
        <v>40</v>
      </c>
      <c r="U7" s="25">
        <f t="shared" si="4"/>
        <v>100</v>
      </c>
      <c r="V7" s="26">
        <f t="shared" si="5"/>
        <v>96.0744411764706</v>
      </c>
      <c r="W7" s="27">
        <v>3</v>
      </c>
      <c r="X7" s="23">
        <v>6</v>
      </c>
      <c r="Y7" s="23" t="s">
        <v>402</v>
      </c>
      <c r="Z7" s="23">
        <v>145</v>
      </c>
      <c r="AA7" s="24" t="s">
        <v>403</v>
      </c>
      <c r="AB7" s="24"/>
      <c r="AC7" s="24" t="s">
        <v>409</v>
      </c>
      <c r="AD7" s="28"/>
    </row>
    <row r="8" spans="1:30" ht="14.25" customHeight="1" x14ac:dyDescent="0.2">
      <c r="A8" s="23" t="s">
        <v>399</v>
      </c>
      <c r="B8" s="23" t="s">
        <v>1445</v>
      </c>
      <c r="C8" s="24">
        <v>2024</v>
      </c>
      <c r="D8" s="24" t="s">
        <v>410</v>
      </c>
      <c r="E8" s="24">
        <v>2437110214</v>
      </c>
      <c r="F8" s="24" t="s">
        <v>411</v>
      </c>
      <c r="G8" s="25">
        <v>91.5</v>
      </c>
      <c r="H8" s="25">
        <v>1</v>
      </c>
      <c r="I8" s="25">
        <f t="shared" si="0"/>
        <v>92.5</v>
      </c>
      <c r="J8" s="25">
        <f>VLOOKUP(F8,[3]Sheet2!$A:$B,2,FALSE)</f>
        <v>94.549019607843107</v>
      </c>
      <c r="K8" s="25">
        <v>2.95</v>
      </c>
      <c r="L8" s="25">
        <f t="shared" si="1"/>
        <v>97.49901960784311</v>
      </c>
      <c r="M8" s="25">
        <f>VLOOKUP(F8,[4]Sheet2!$A:$B,2,FALSE)</f>
        <v>87.55</v>
      </c>
      <c r="N8" s="25">
        <v>0</v>
      </c>
      <c r="O8" s="25">
        <f t="shared" si="2"/>
        <v>87.55</v>
      </c>
      <c r="P8" s="25">
        <v>60</v>
      </c>
      <c r="Q8" s="25">
        <v>5</v>
      </c>
      <c r="R8" s="25">
        <f t="shared" si="3"/>
        <v>65</v>
      </c>
      <c r="S8" s="25">
        <v>60</v>
      </c>
      <c r="T8" s="25">
        <v>40</v>
      </c>
      <c r="U8" s="25">
        <f t="shared" si="4"/>
        <v>100</v>
      </c>
      <c r="V8" s="26">
        <f t="shared" si="5"/>
        <v>95.001764705882323</v>
      </c>
      <c r="W8" s="27">
        <v>4</v>
      </c>
      <c r="X8" s="23">
        <v>2</v>
      </c>
      <c r="Y8" s="23" t="s">
        <v>402</v>
      </c>
      <c r="Z8" s="23">
        <v>145</v>
      </c>
      <c r="AA8" s="24" t="s">
        <v>403</v>
      </c>
      <c r="AB8" s="24"/>
      <c r="AC8" s="24" t="s">
        <v>404</v>
      </c>
      <c r="AD8" s="28"/>
    </row>
    <row r="9" spans="1:30" ht="14.25" customHeight="1" x14ac:dyDescent="0.2">
      <c r="A9" s="23" t="s">
        <v>399</v>
      </c>
      <c r="B9" s="23" t="s">
        <v>1445</v>
      </c>
      <c r="C9" s="24">
        <v>2024</v>
      </c>
      <c r="D9" s="24" t="s">
        <v>412</v>
      </c>
      <c r="E9" s="24">
        <v>2334110514</v>
      </c>
      <c r="F9" s="24" t="s">
        <v>413</v>
      </c>
      <c r="G9" s="25">
        <v>92</v>
      </c>
      <c r="H9" s="25">
        <v>6</v>
      </c>
      <c r="I9" s="25">
        <f t="shared" si="0"/>
        <v>98</v>
      </c>
      <c r="J9" s="25">
        <f>VLOOKUP(F9,[3]Sheet2!$A:$B,2,FALSE)</f>
        <v>94.078431372549005</v>
      </c>
      <c r="K9" s="25">
        <v>2.99</v>
      </c>
      <c r="L9" s="25">
        <f t="shared" si="1"/>
        <v>97.068431372549</v>
      </c>
      <c r="M9" s="25">
        <f>VLOOKUP(F9,[4]Sheet2!$A:$B,2,FALSE)</f>
        <v>68.8</v>
      </c>
      <c r="N9" s="25">
        <v>0</v>
      </c>
      <c r="O9" s="25">
        <f t="shared" si="2"/>
        <v>68.8</v>
      </c>
      <c r="P9" s="25">
        <v>60</v>
      </c>
      <c r="Q9" s="25">
        <v>10</v>
      </c>
      <c r="R9" s="25">
        <f t="shared" si="3"/>
        <v>70</v>
      </c>
      <c r="S9" s="25">
        <v>60</v>
      </c>
      <c r="T9" s="25">
        <v>30</v>
      </c>
      <c r="U9" s="25">
        <f t="shared" si="4"/>
        <v>90</v>
      </c>
      <c r="V9" s="26">
        <f t="shared" si="5"/>
        <v>94.041323529411741</v>
      </c>
      <c r="W9" s="27">
        <v>5</v>
      </c>
      <c r="X9" s="23">
        <v>4</v>
      </c>
      <c r="Y9" s="23" t="s">
        <v>414</v>
      </c>
      <c r="Z9" s="23">
        <v>145</v>
      </c>
      <c r="AA9" s="24" t="s">
        <v>415</v>
      </c>
      <c r="AB9" s="24" t="s">
        <v>416</v>
      </c>
      <c r="AC9" s="24"/>
      <c r="AD9" s="29"/>
    </row>
    <row r="10" spans="1:30" ht="14.25" customHeight="1" x14ac:dyDescent="0.2">
      <c r="A10" s="23" t="s">
        <v>399</v>
      </c>
      <c r="B10" s="23" t="s">
        <v>1445</v>
      </c>
      <c r="C10" s="24">
        <v>2024</v>
      </c>
      <c r="D10" s="24" t="s">
        <v>412</v>
      </c>
      <c r="E10" s="24">
        <v>2437110122</v>
      </c>
      <c r="F10" s="24" t="s">
        <v>417</v>
      </c>
      <c r="G10" s="25">
        <v>92</v>
      </c>
      <c r="H10" s="25">
        <v>2</v>
      </c>
      <c r="I10" s="25">
        <f t="shared" si="0"/>
        <v>94</v>
      </c>
      <c r="J10" s="25">
        <f>VLOOKUP(F10,[3]Sheet2!$A:$B,2,FALSE)</f>
        <v>90.450980392156893</v>
      </c>
      <c r="K10" s="25">
        <v>5</v>
      </c>
      <c r="L10" s="25">
        <f t="shared" si="1"/>
        <v>95.450980392156893</v>
      </c>
      <c r="M10" s="25">
        <f>VLOOKUP(F10,[4]Sheet2!$A:$B,2,FALSE)</f>
        <v>79.75</v>
      </c>
      <c r="N10" s="25">
        <v>0</v>
      </c>
      <c r="O10" s="25">
        <f t="shared" si="2"/>
        <v>79.75</v>
      </c>
      <c r="P10" s="25">
        <v>60</v>
      </c>
      <c r="Q10" s="25">
        <v>15</v>
      </c>
      <c r="R10" s="25">
        <f t="shared" si="3"/>
        <v>75</v>
      </c>
      <c r="S10" s="25">
        <v>60</v>
      </c>
      <c r="T10" s="25">
        <v>40</v>
      </c>
      <c r="U10" s="25">
        <f t="shared" si="4"/>
        <v>100</v>
      </c>
      <c r="V10" s="26">
        <f t="shared" si="5"/>
        <v>93.725735294117669</v>
      </c>
      <c r="W10" s="27">
        <v>6</v>
      </c>
      <c r="X10" s="23">
        <v>13</v>
      </c>
      <c r="Y10" s="23" t="s">
        <v>402</v>
      </c>
      <c r="Z10" s="23">
        <v>145</v>
      </c>
      <c r="AA10" s="24" t="s">
        <v>403</v>
      </c>
      <c r="AB10" s="24"/>
      <c r="AC10" s="24" t="s">
        <v>409</v>
      </c>
      <c r="AD10" s="29"/>
    </row>
    <row r="11" spans="1:30" ht="14.25" customHeight="1" x14ac:dyDescent="0.2">
      <c r="A11" s="23" t="s">
        <v>399</v>
      </c>
      <c r="B11" s="23" t="s">
        <v>1445</v>
      </c>
      <c r="C11" s="24">
        <v>2024</v>
      </c>
      <c r="D11" s="24" t="s">
        <v>405</v>
      </c>
      <c r="E11" s="24">
        <v>2437110155</v>
      </c>
      <c r="F11" s="24" t="s">
        <v>418</v>
      </c>
      <c r="G11" s="25">
        <v>89.62</v>
      </c>
      <c r="H11" s="25">
        <v>6.5</v>
      </c>
      <c r="I11" s="25">
        <f t="shared" si="0"/>
        <v>96.12</v>
      </c>
      <c r="J11" s="25">
        <f>VLOOKUP(F11,[3]Sheet2!$A:$B,2,FALSE)</f>
        <v>92.058823529411796</v>
      </c>
      <c r="K11" s="25">
        <v>3.95</v>
      </c>
      <c r="L11" s="25">
        <f t="shared" si="1"/>
        <v>96.008823529411799</v>
      </c>
      <c r="M11" s="25">
        <f>VLOOKUP(F11,[4]Sheet2!$A:$B,2,FALSE)</f>
        <v>81.825000000000003</v>
      </c>
      <c r="N11" s="25">
        <v>0</v>
      </c>
      <c r="O11" s="25">
        <f t="shared" si="2"/>
        <v>81.825000000000003</v>
      </c>
      <c r="P11" s="25">
        <v>60</v>
      </c>
      <c r="Q11" s="25">
        <v>0</v>
      </c>
      <c r="R11" s="25">
        <f t="shared" si="3"/>
        <v>60</v>
      </c>
      <c r="S11" s="25">
        <v>60</v>
      </c>
      <c r="T11" s="25">
        <v>40</v>
      </c>
      <c r="U11" s="25">
        <f t="shared" si="4"/>
        <v>100</v>
      </c>
      <c r="V11" s="26">
        <f t="shared" si="5"/>
        <v>93.709867647058843</v>
      </c>
      <c r="W11" s="27">
        <v>7</v>
      </c>
      <c r="X11" s="23">
        <v>9</v>
      </c>
      <c r="Y11" s="23" t="s">
        <v>402</v>
      </c>
      <c r="Z11" s="23">
        <v>145</v>
      </c>
      <c r="AA11" s="24" t="s">
        <v>403</v>
      </c>
      <c r="AB11" s="24"/>
      <c r="AC11" s="24" t="s">
        <v>409</v>
      </c>
      <c r="AD11" s="28"/>
    </row>
    <row r="12" spans="1:30" ht="14.25" customHeight="1" x14ac:dyDescent="0.2">
      <c r="A12" s="23" t="s">
        <v>399</v>
      </c>
      <c r="B12" s="23" t="s">
        <v>1445</v>
      </c>
      <c r="C12" s="24">
        <v>2024</v>
      </c>
      <c r="D12" s="24" t="s">
        <v>400</v>
      </c>
      <c r="E12" s="24">
        <v>2437110198</v>
      </c>
      <c r="F12" s="24" t="s">
        <v>419</v>
      </c>
      <c r="G12" s="25">
        <v>92</v>
      </c>
      <c r="H12" s="25">
        <v>5</v>
      </c>
      <c r="I12" s="25">
        <f t="shared" si="0"/>
        <v>97</v>
      </c>
      <c r="J12" s="25">
        <f>VLOOKUP(F12,[3]Sheet2!$A:$B,2,FALSE)</f>
        <v>94.117647058823493</v>
      </c>
      <c r="K12" s="25">
        <v>2</v>
      </c>
      <c r="L12" s="25">
        <f t="shared" si="1"/>
        <v>96.117647058823493</v>
      </c>
      <c r="M12" s="25">
        <f>VLOOKUP(F12,[4]Sheet2!$A:$B,2,FALSE)</f>
        <v>76.849999999999994</v>
      </c>
      <c r="N12" s="25">
        <v>0</v>
      </c>
      <c r="O12" s="25">
        <f t="shared" si="2"/>
        <v>76.849999999999994</v>
      </c>
      <c r="P12" s="25">
        <v>60</v>
      </c>
      <c r="Q12" s="25">
        <v>0</v>
      </c>
      <c r="R12" s="25">
        <f t="shared" si="3"/>
        <v>60</v>
      </c>
      <c r="S12" s="25">
        <v>60</v>
      </c>
      <c r="T12" s="25">
        <v>40</v>
      </c>
      <c r="U12" s="25">
        <f t="shared" si="4"/>
        <v>100</v>
      </c>
      <c r="V12" s="26">
        <f t="shared" si="5"/>
        <v>93.630735294117628</v>
      </c>
      <c r="W12" s="27">
        <v>8</v>
      </c>
      <c r="X12" s="23">
        <v>3</v>
      </c>
      <c r="Y12" s="23" t="s">
        <v>402</v>
      </c>
      <c r="Z12" s="23">
        <v>145</v>
      </c>
      <c r="AA12" s="24" t="s">
        <v>420</v>
      </c>
      <c r="AB12" s="24"/>
      <c r="AC12" s="24" t="s">
        <v>407</v>
      </c>
      <c r="AD12" s="28"/>
    </row>
    <row r="13" spans="1:30" x14ac:dyDescent="0.2">
      <c r="A13" s="23" t="s">
        <v>399</v>
      </c>
      <c r="B13" s="23" t="s">
        <v>1445</v>
      </c>
      <c r="C13" s="24">
        <v>2024</v>
      </c>
      <c r="D13" s="24" t="s">
        <v>410</v>
      </c>
      <c r="E13" s="24">
        <v>2437110213</v>
      </c>
      <c r="F13" s="24" t="s">
        <v>421</v>
      </c>
      <c r="G13" s="25">
        <v>91.5</v>
      </c>
      <c r="H13" s="25">
        <v>4.5</v>
      </c>
      <c r="I13" s="25">
        <f t="shared" si="0"/>
        <v>96</v>
      </c>
      <c r="J13" s="25">
        <f>VLOOKUP(F13,[3]Sheet2!$A:$B,2,FALSE)</f>
        <v>92.3333333333333</v>
      </c>
      <c r="K13" s="25">
        <v>2.2000000000000002</v>
      </c>
      <c r="L13" s="25">
        <f t="shared" si="1"/>
        <v>94.533333333333303</v>
      </c>
      <c r="M13" s="25">
        <f>VLOOKUP(F13,[4]Sheet2!$A:$B,2,FALSE)</f>
        <v>79.75</v>
      </c>
      <c r="N13" s="25">
        <v>0</v>
      </c>
      <c r="O13" s="25">
        <f t="shared" si="2"/>
        <v>79.75</v>
      </c>
      <c r="P13" s="25">
        <v>60</v>
      </c>
      <c r="Q13" s="25">
        <v>10</v>
      </c>
      <c r="R13" s="25">
        <f t="shared" si="3"/>
        <v>70</v>
      </c>
      <c r="S13" s="25">
        <v>60</v>
      </c>
      <c r="T13" s="25">
        <v>40</v>
      </c>
      <c r="U13" s="25">
        <f t="shared" si="4"/>
        <v>100</v>
      </c>
      <c r="V13" s="26">
        <f t="shared" si="5"/>
        <v>92.987499999999969</v>
      </c>
      <c r="W13" s="27">
        <v>9</v>
      </c>
      <c r="X13" s="23">
        <v>5</v>
      </c>
      <c r="Y13" s="23" t="s">
        <v>402</v>
      </c>
      <c r="Z13" s="23">
        <v>145</v>
      </c>
      <c r="AA13" s="24" t="s">
        <v>420</v>
      </c>
      <c r="AB13" s="24"/>
      <c r="AC13" s="24" t="s">
        <v>409</v>
      </c>
      <c r="AD13" s="28"/>
    </row>
    <row r="14" spans="1:30" x14ac:dyDescent="0.2">
      <c r="A14" s="23" t="s">
        <v>399</v>
      </c>
      <c r="B14" s="23" t="s">
        <v>1445</v>
      </c>
      <c r="C14" s="24">
        <v>2024</v>
      </c>
      <c r="D14" s="24" t="s">
        <v>410</v>
      </c>
      <c r="E14" s="24">
        <v>2437110211</v>
      </c>
      <c r="F14" s="24" t="s">
        <v>422</v>
      </c>
      <c r="G14" s="25">
        <v>91</v>
      </c>
      <c r="H14" s="25">
        <v>8</v>
      </c>
      <c r="I14" s="25">
        <f t="shared" si="0"/>
        <v>99</v>
      </c>
      <c r="J14" s="25">
        <f>VLOOKUP(F14,[3]Sheet2!$A:$B,2,FALSE)</f>
        <v>89.431372549019599</v>
      </c>
      <c r="K14" s="25">
        <v>2.8250000000000002</v>
      </c>
      <c r="L14" s="25">
        <f t="shared" si="1"/>
        <v>92.256372549019602</v>
      </c>
      <c r="M14" s="25">
        <f>VLOOKUP(F14,[4]Sheet2!$A:$B,2,FALSE)</f>
        <v>86.55</v>
      </c>
      <c r="N14" s="25">
        <v>0</v>
      </c>
      <c r="O14" s="25">
        <f t="shared" si="2"/>
        <v>86.55</v>
      </c>
      <c r="P14" s="25">
        <v>60</v>
      </c>
      <c r="Q14" s="25">
        <v>10</v>
      </c>
      <c r="R14" s="25">
        <f t="shared" si="3"/>
        <v>70</v>
      </c>
      <c r="S14" s="25">
        <v>60</v>
      </c>
      <c r="T14" s="25">
        <v>40</v>
      </c>
      <c r="U14" s="25">
        <f t="shared" si="4"/>
        <v>100</v>
      </c>
      <c r="V14" s="26">
        <f t="shared" si="5"/>
        <v>91.919779411764708</v>
      </c>
      <c r="W14" s="27">
        <v>10</v>
      </c>
      <c r="X14" s="23">
        <v>16</v>
      </c>
      <c r="Y14" s="23" t="s">
        <v>402</v>
      </c>
      <c r="Z14" s="23">
        <v>145</v>
      </c>
      <c r="AA14" s="24" t="s">
        <v>420</v>
      </c>
      <c r="AB14" s="24"/>
      <c r="AC14" s="24"/>
      <c r="AD14" s="28"/>
    </row>
    <row r="15" spans="1:30" x14ac:dyDescent="0.2">
      <c r="A15" s="23" t="s">
        <v>399</v>
      </c>
      <c r="B15" s="23" t="s">
        <v>1445</v>
      </c>
      <c r="C15" s="24">
        <v>2024</v>
      </c>
      <c r="D15" s="24" t="s">
        <v>412</v>
      </c>
      <c r="E15" s="24">
        <v>2437110146</v>
      </c>
      <c r="F15" s="24" t="s">
        <v>423</v>
      </c>
      <c r="G15" s="25">
        <v>92</v>
      </c>
      <c r="H15" s="25">
        <v>3</v>
      </c>
      <c r="I15" s="25">
        <f t="shared" si="0"/>
        <v>95</v>
      </c>
      <c r="J15" s="25">
        <f>VLOOKUP(F15,[3]Sheet2!$A:$B,2,FALSE)</f>
        <v>85.705882352941202</v>
      </c>
      <c r="K15" s="25">
        <v>6.95</v>
      </c>
      <c r="L15" s="25">
        <f t="shared" si="1"/>
        <v>92.655882352941205</v>
      </c>
      <c r="M15" s="25">
        <f>VLOOKUP(F15,[4]Sheet2!$A:$B,2,FALSE)</f>
        <v>89.1</v>
      </c>
      <c r="N15" s="25">
        <v>1.5</v>
      </c>
      <c r="O15" s="25">
        <f t="shared" si="2"/>
        <v>90.6</v>
      </c>
      <c r="P15" s="25">
        <v>60</v>
      </c>
      <c r="Q15" s="25">
        <v>0</v>
      </c>
      <c r="R15" s="25">
        <f t="shared" si="3"/>
        <v>60</v>
      </c>
      <c r="S15" s="25">
        <v>60</v>
      </c>
      <c r="T15" s="25">
        <v>40</v>
      </c>
      <c r="U15" s="25">
        <f t="shared" si="4"/>
        <v>100</v>
      </c>
      <c r="V15" s="26">
        <f t="shared" si="5"/>
        <v>91.521911764705905</v>
      </c>
      <c r="W15" s="27">
        <v>11</v>
      </c>
      <c r="X15" s="23">
        <v>30</v>
      </c>
      <c r="Y15" s="23" t="s">
        <v>402</v>
      </c>
      <c r="Z15" s="23">
        <v>145</v>
      </c>
      <c r="AA15" s="24" t="s">
        <v>420</v>
      </c>
      <c r="AB15" s="24"/>
      <c r="AC15" s="24"/>
      <c r="AD15" s="28"/>
    </row>
    <row r="16" spans="1:30" x14ac:dyDescent="0.2">
      <c r="A16" s="23" t="s">
        <v>399</v>
      </c>
      <c r="B16" s="23" t="s">
        <v>1445</v>
      </c>
      <c r="C16" s="24">
        <v>2024</v>
      </c>
      <c r="D16" s="24" t="s">
        <v>405</v>
      </c>
      <c r="E16" s="24">
        <v>2437110177</v>
      </c>
      <c r="F16" s="24" t="s">
        <v>424</v>
      </c>
      <c r="G16" s="25">
        <v>90.42</v>
      </c>
      <c r="H16" s="25">
        <v>6.5</v>
      </c>
      <c r="I16" s="25">
        <f t="shared" si="0"/>
        <v>96.92</v>
      </c>
      <c r="J16" s="25">
        <f>VLOOKUP(F16,[3]Sheet2!$A:$B,2,FALSE)</f>
        <v>81.725490196078397</v>
      </c>
      <c r="K16" s="25">
        <v>11.025</v>
      </c>
      <c r="L16" s="25">
        <f t="shared" si="1"/>
        <v>92.750490196078403</v>
      </c>
      <c r="M16" s="25">
        <f>VLOOKUP(F16,[4]Sheet2!$A:$B,2,FALSE)</f>
        <v>80.099999999999994</v>
      </c>
      <c r="N16" s="25">
        <v>2</v>
      </c>
      <c r="O16" s="25">
        <f t="shared" si="2"/>
        <v>82.1</v>
      </c>
      <c r="P16" s="25">
        <v>60</v>
      </c>
      <c r="Q16" s="25">
        <v>0</v>
      </c>
      <c r="R16" s="25">
        <f t="shared" si="3"/>
        <v>60</v>
      </c>
      <c r="S16" s="25">
        <v>60</v>
      </c>
      <c r="T16" s="25">
        <v>40</v>
      </c>
      <c r="U16" s="25">
        <f t="shared" si="4"/>
        <v>100</v>
      </c>
      <c r="V16" s="26">
        <f t="shared" si="5"/>
        <v>91.359867647058806</v>
      </c>
      <c r="W16" s="27">
        <v>12</v>
      </c>
      <c r="X16" s="23">
        <v>52</v>
      </c>
      <c r="Y16" s="23" t="s">
        <v>402</v>
      </c>
      <c r="Z16" s="23">
        <v>145</v>
      </c>
      <c r="AA16" s="24" t="s">
        <v>420</v>
      </c>
      <c r="AB16" s="24"/>
      <c r="AC16" s="24"/>
      <c r="AD16" s="28"/>
    </row>
    <row r="17" spans="1:30" x14ac:dyDescent="0.2">
      <c r="A17" s="23" t="s">
        <v>399</v>
      </c>
      <c r="B17" s="23" t="s">
        <v>1445</v>
      </c>
      <c r="C17" s="24">
        <v>2024</v>
      </c>
      <c r="D17" s="24" t="s">
        <v>405</v>
      </c>
      <c r="E17" s="24">
        <v>2315110385</v>
      </c>
      <c r="F17" s="24" t="s">
        <v>425</v>
      </c>
      <c r="G17" s="25">
        <v>90.570999999999998</v>
      </c>
      <c r="H17" s="25">
        <v>2</v>
      </c>
      <c r="I17" s="25">
        <f t="shared" si="0"/>
        <v>92.570999999999998</v>
      </c>
      <c r="J17" s="25">
        <f>VLOOKUP(F17,[3]Sheet2!$A:$B,2,FALSE)</f>
        <v>85.764705882352899</v>
      </c>
      <c r="K17" s="25">
        <v>6.77</v>
      </c>
      <c r="L17" s="25">
        <f t="shared" si="1"/>
        <v>92.534705882352895</v>
      </c>
      <c r="M17" s="25">
        <f>VLOOKUP(F17,[4]Sheet2!$A:$B,2,FALSE)</f>
        <v>93.15</v>
      </c>
      <c r="N17" s="25">
        <v>0</v>
      </c>
      <c r="O17" s="25">
        <f t="shared" si="2"/>
        <v>93.15</v>
      </c>
      <c r="P17" s="25">
        <v>60</v>
      </c>
      <c r="Q17" s="25">
        <v>0</v>
      </c>
      <c r="R17" s="25">
        <f t="shared" si="3"/>
        <v>60</v>
      </c>
      <c r="S17" s="25">
        <v>60</v>
      </c>
      <c r="T17" s="25">
        <v>30</v>
      </c>
      <c r="U17" s="25">
        <f t="shared" si="4"/>
        <v>90</v>
      </c>
      <c r="V17" s="26">
        <f t="shared" si="5"/>
        <v>90.815629411764661</v>
      </c>
      <c r="W17" s="27">
        <v>13</v>
      </c>
      <c r="X17" s="23">
        <v>28</v>
      </c>
      <c r="Y17" s="23" t="s">
        <v>402</v>
      </c>
      <c r="Z17" s="23">
        <v>145</v>
      </c>
      <c r="AA17" s="24" t="s">
        <v>420</v>
      </c>
      <c r="AB17" s="24"/>
      <c r="AC17" s="24"/>
      <c r="AD17" s="28"/>
    </row>
    <row r="18" spans="1:30" x14ac:dyDescent="0.2">
      <c r="A18" s="23" t="s">
        <v>399</v>
      </c>
      <c r="B18" s="23" t="s">
        <v>1445</v>
      </c>
      <c r="C18" s="24">
        <v>2024</v>
      </c>
      <c r="D18" s="24" t="s">
        <v>400</v>
      </c>
      <c r="E18" s="24">
        <v>2433110422</v>
      </c>
      <c r="F18" s="24" t="s">
        <v>426</v>
      </c>
      <c r="G18" s="25">
        <v>90.71</v>
      </c>
      <c r="H18" s="25">
        <v>0</v>
      </c>
      <c r="I18" s="25">
        <f t="shared" si="0"/>
        <v>90.71</v>
      </c>
      <c r="J18" s="25">
        <f>VLOOKUP(F18,[3]Sheet2!$A:$B,2,FALSE)</f>
        <v>91.6666666666667</v>
      </c>
      <c r="K18" s="25">
        <v>2.2000000000000002</v>
      </c>
      <c r="L18" s="25">
        <f t="shared" si="1"/>
        <v>93.866666666666703</v>
      </c>
      <c r="M18" s="25">
        <f>VLOOKUP(F18,[4]Sheet2!$A:$B,2,FALSE)</f>
        <v>83.775000000000006</v>
      </c>
      <c r="N18" s="25">
        <v>0</v>
      </c>
      <c r="O18" s="25">
        <f t="shared" si="2"/>
        <v>83.775000000000006</v>
      </c>
      <c r="P18" s="25">
        <v>60</v>
      </c>
      <c r="Q18" s="25">
        <v>0</v>
      </c>
      <c r="R18" s="25">
        <f t="shared" si="3"/>
        <v>60</v>
      </c>
      <c r="S18" s="25">
        <v>60</v>
      </c>
      <c r="T18" s="25">
        <v>18</v>
      </c>
      <c r="U18" s="25">
        <f t="shared" si="4"/>
        <v>78</v>
      </c>
      <c r="V18" s="26">
        <f t="shared" si="5"/>
        <v>90.559750000000037</v>
      </c>
      <c r="W18" s="27">
        <v>14</v>
      </c>
      <c r="X18" s="23">
        <v>11</v>
      </c>
      <c r="Y18" s="23" t="s">
        <v>402</v>
      </c>
      <c r="Z18" s="23">
        <v>145</v>
      </c>
      <c r="AA18" s="24" t="s">
        <v>420</v>
      </c>
      <c r="AB18" s="24"/>
      <c r="AC18" s="24" t="s">
        <v>409</v>
      </c>
      <c r="AD18" s="28"/>
    </row>
    <row r="19" spans="1:30" x14ac:dyDescent="0.2">
      <c r="A19" s="23" t="s">
        <v>399</v>
      </c>
      <c r="B19" s="23" t="s">
        <v>1445</v>
      </c>
      <c r="C19" s="24">
        <v>2024</v>
      </c>
      <c r="D19" s="24" t="s">
        <v>400</v>
      </c>
      <c r="E19" s="24">
        <v>2437110185</v>
      </c>
      <c r="F19" s="24" t="s">
        <v>427</v>
      </c>
      <c r="G19" s="25">
        <v>90.28</v>
      </c>
      <c r="H19" s="25">
        <v>3.5</v>
      </c>
      <c r="I19" s="25">
        <f t="shared" si="0"/>
        <v>93.78</v>
      </c>
      <c r="J19" s="25">
        <f>VLOOKUP(F19,[3]Sheet2!$A:$B,2,FALSE)</f>
        <v>89.901960784313701</v>
      </c>
      <c r="K19" s="25">
        <v>1</v>
      </c>
      <c r="L19" s="25">
        <f t="shared" si="1"/>
        <v>90.901960784313701</v>
      </c>
      <c r="M19" s="25">
        <f>VLOOKUP(F19,[4]Sheet2!$A:$B,2,FALSE)</f>
        <v>79.05</v>
      </c>
      <c r="N19" s="25">
        <v>0</v>
      </c>
      <c r="O19" s="25">
        <f t="shared" si="2"/>
        <v>79.05</v>
      </c>
      <c r="P19" s="25">
        <v>60</v>
      </c>
      <c r="Q19" s="25">
        <v>8</v>
      </c>
      <c r="R19" s="25">
        <f t="shared" si="3"/>
        <v>68</v>
      </c>
      <c r="S19" s="25">
        <v>60</v>
      </c>
      <c r="T19" s="25">
        <v>40</v>
      </c>
      <c r="U19" s="25">
        <f t="shared" si="4"/>
        <v>100</v>
      </c>
      <c r="V19" s="26">
        <f t="shared" si="5"/>
        <v>89.906970588235282</v>
      </c>
      <c r="W19" s="27">
        <v>15</v>
      </c>
      <c r="X19" s="23">
        <v>14</v>
      </c>
      <c r="Y19" s="23" t="s">
        <v>402</v>
      </c>
      <c r="Z19" s="23">
        <v>145</v>
      </c>
      <c r="AA19" s="24" t="s">
        <v>420</v>
      </c>
      <c r="AB19" s="24"/>
      <c r="AC19" s="24" t="s">
        <v>409</v>
      </c>
      <c r="AD19" s="28"/>
    </row>
    <row r="20" spans="1:30" x14ac:dyDescent="0.2">
      <c r="A20" s="23" t="s">
        <v>399</v>
      </c>
      <c r="B20" s="23" t="s">
        <v>1445</v>
      </c>
      <c r="C20" s="24">
        <v>2024</v>
      </c>
      <c r="D20" s="24" t="s">
        <v>410</v>
      </c>
      <c r="E20" s="24">
        <v>2437110231</v>
      </c>
      <c r="F20" s="24" t="s">
        <v>428</v>
      </c>
      <c r="G20" s="25">
        <v>91.5</v>
      </c>
      <c r="H20" s="25">
        <v>4.7</v>
      </c>
      <c r="I20" s="25">
        <f t="shared" si="0"/>
        <v>96.2</v>
      </c>
      <c r="J20" s="25">
        <f>VLOOKUP(F20,[3]Sheet2!$A:$B,2,FALSE)</f>
        <v>88.823529411764696</v>
      </c>
      <c r="K20" s="25">
        <v>2.5</v>
      </c>
      <c r="L20" s="25">
        <f t="shared" si="1"/>
        <v>91.323529411764696</v>
      </c>
      <c r="M20" s="25">
        <f>VLOOKUP(F20,[4]Sheet2!$A:$B,2,FALSE)</f>
        <v>88.95</v>
      </c>
      <c r="N20" s="25">
        <v>0</v>
      </c>
      <c r="O20" s="25">
        <f t="shared" si="2"/>
        <v>88.95</v>
      </c>
      <c r="P20" s="25">
        <v>60</v>
      </c>
      <c r="Q20" s="25">
        <v>0</v>
      </c>
      <c r="R20" s="25">
        <f t="shared" si="3"/>
        <v>60</v>
      </c>
      <c r="S20" s="25">
        <v>60</v>
      </c>
      <c r="T20" s="25">
        <v>25</v>
      </c>
      <c r="U20" s="25">
        <f t="shared" si="4"/>
        <v>85</v>
      </c>
      <c r="V20" s="26">
        <f t="shared" si="5"/>
        <v>89.810147058823532</v>
      </c>
      <c r="W20" s="27">
        <v>16</v>
      </c>
      <c r="X20" s="23">
        <v>20</v>
      </c>
      <c r="Y20" s="23" t="s">
        <v>402</v>
      </c>
      <c r="Z20" s="23">
        <v>145</v>
      </c>
      <c r="AA20" s="24" t="s">
        <v>420</v>
      </c>
      <c r="AB20" s="24"/>
      <c r="AC20" s="24"/>
      <c r="AD20" s="28"/>
    </row>
    <row r="21" spans="1:30" x14ac:dyDescent="0.2">
      <c r="A21" s="23" t="s">
        <v>399</v>
      </c>
      <c r="B21" s="23" t="s">
        <v>1445</v>
      </c>
      <c r="C21" s="24">
        <v>2024</v>
      </c>
      <c r="D21" s="24" t="s">
        <v>405</v>
      </c>
      <c r="E21" s="24">
        <v>2430110208</v>
      </c>
      <c r="F21" s="24" t="s">
        <v>429</v>
      </c>
      <c r="G21" s="25">
        <v>91</v>
      </c>
      <c r="H21" s="25">
        <v>9</v>
      </c>
      <c r="I21" s="25">
        <f t="shared" si="0"/>
        <v>100</v>
      </c>
      <c r="J21" s="25">
        <f>VLOOKUP(F21,[3]Sheet2!$A:$B,2,FALSE)</f>
        <v>88.941176470588204</v>
      </c>
      <c r="K21" s="25">
        <v>0.06</v>
      </c>
      <c r="L21" s="25">
        <f t="shared" si="1"/>
        <v>89.001176470588206</v>
      </c>
      <c r="M21" s="25">
        <f>VLOOKUP(F21,[4]Sheet2!$A:$B,2,FALSE)</f>
        <v>81.05</v>
      </c>
      <c r="N21" s="25">
        <v>3</v>
      </c>
      <c r="O21" s="25">
        <f t="shared" si="2"/>
        <v>84.05</v>
      </c>
      <c r="P21" s="25">
        <v>60</v>
      </c>
      <c r="Q21" s="25">
        <v>6</v>
      </c>
      <c r="R21" s="25">
        <f t="shared" si="3"/>
        <v>66</v>
      </c>
      <c r="S21" s="25">
        <v>60</v>
      </c>
      <c r="T21" s="25">
        <v>40</v>
      </c>
      <c r="U21" s="25">
        <f t="shared" si="4"/>
        <v>100</v>
      </c>
      <c r="V21" s="26">
        <f t="shared" si="5"/>
        <v>89.253382352941145</v>
      </c>
      <c r="W21" s="27">
        <v>17</v>
      </c>
      <c r="X21" s="23">
        <v>19</v>
      </c>
      <c r="Y21" s="23" t="s">
        <v>402</v>
      </c>
      <c r="Z21" s="23">
        <v>145</v>
      </c>
      <c r="AA21" s="24" t="s">
        <v>420</v>
      </c>
      <c r="AB21" s="24"/>
      <c r="AC21" s="24"/>
      <c r="AD21" s="28"/>
    </row>
    <row r="22" spans="1:30" x14ac:dyDescent="0.2">
      <c r="A22" s="23" t="s">
        <v>399</v>
      </c>
      <c r="B22" s="23" t="s">
        <v>1445</v>
      </c>
      <c r="C22" s="24">
        <v>2024</v>
      </c>
      <c r="D22" s="24" t="s">
        <v>400</v>
      </c>
      <c r="E22" s="24">
        <v>2437110181</v>
      </c>
      <c r="F22" s="24" t="s">
        <v>430</v>
      </c>
      <c r="G22" s="25">
        <v>90.28</v>
      </c>
      <c r="H22" s="25">
        <v>0</v>
      </c>
      <c r="I22" s="25">
        <f t="shared" si="0"/>
        <v>90.28</v>
      </c>
      <c r="J22" s="25">
        <f>VLOOKUP(F22,[3]Sheet2!$A:$B,2,FALSE)</f>
        <v>91.725490196078397</v>
      </c>
      <c r="K22" s="25">
        <v>1.95</v>
      </c>
      <c r="L22" s="25">
        <f t="shared" si="1"/>
        <v>93.6754901960784</v>
      </c>
      <c r="M22" s="25">
        <f>VLOOKUP(F22,[4]Sheet2!$A:$B,2,FALSE)</f>
        <v>80.8</v>
      </c>
      <c r="N22" s="25">
        <v>0</v>
      </c>
      <c r="O22" s="25">
        <f t="shared" si="2"/>
        <v>80.8</v>
      </c>
      <c r="P22" s="25">
        <v>60</v>
      </c>
      <c r="Q22" s="25">
        <v>0</v>
      </c>
      <c r="R22" s="25">
        <f t="shared" si="3"/>
        <v>60</v>
      </c>
      <c r="S22" s="25">
        <v>40</v>
      </c>
      <c r="T22" s="25">
        <v>15</v>
      </c>
      <c r="U22" s="25">
        <f t="shared" si="4"/>
        <v>55</v>
      </c>
      <c r="V22" s="26">
        <f t="shared" si="5"/>
        <v>89.074617647058815</v>
      </c>
      <c r="W22" s="27">
        <v>18</v>
      </c>
      <c r="X22" s="23">
        <v>10</v>
      </c>
      <c r="Y22" s="23" t="s">
        <v>402</v>
      </c>
      <c r="Z22" s="23">
        <v>145</v>
      </c>
      <c r="AA22" s="24" t="s">
        <v>420</v>
      </c>
      <c r="AB22" s="24"/>
      <c r="AC22" s="24" t="s">
        <v>409</v>
      </c>
      <c r="AD22" s="28"/>
    </row>
    <row r="23" spans="1:30" x14ac:dyDescent="0.2">
      <c r="A23" s="23" t="s">
        <v>399</v>
      </c>
      <c r="B23" s="23" t="s">
        <v>1445</v>
      </c>
      <c r="C23" s="24">
        <v>2024</v>
      </c>
      <c r="D23" s="24" t="s">
        <v>412</v>
      </c>
      <c r="E23" s="24">
        <v>2437110123</v>
      </c>
      <c r="F23" s="24" t="s">
        <v>431</v>
      </c>
      <c r="G23" s="25">
        <v>92</v>
      </c>
      <c r="H23" s="25">
        <v>5</v>
      </c>
      <c r="I23" s="25">
        <f t="shared" si="0"/>
        <v>97</v>
      </c>
      <c r="J23" s="25">
        <f>VLOOKUP(F23,[3]Sheet2!$A:$B,2,FALSE)</f>
        <v>89.254901960784295</v>
      </c>
      <c r="K23" s="25">
        <v>0.25</v>
      </c>
      <c r="L23" s="25">
        <f t="shared" si="1"/>
        <v>89.504901960784295</v>
      </c>
      <c r="M23" s="25">
        <f>VLOOKUP(F23,[4]Sheet2!$A:$B,2,FALSE)</f>
        <v>79.45</v>
      </c>
      <c r="N23" s="25">
        <v>0</v>
      </c>
      <c r="O23" s="25">
        <f t="shared" si="2"/>
        <v>79.45</v>
      </c>
      <c r="P23" s="25">
        <v>60</v>
      </c>
      <c r="Q23" s="25">
        <v>5</v>
      </c>
      <c r="R23" s="25">
        <f t="shared" si="3"/>
        <v>65</v>
      </c>
      <c r="S23" s="25">
        <v>60</v>
      </c>
      <c r="T23" s="25">
        <v>40</v>
      </c>
      <c r="U23" s="25">
        <f t="shared" si="4"/>
        <v>100</v>
      </c>
      <c r="V23" s="26">
        <f t="shared" si="5"/>
        <v>89.051176470588217</v>
      </c>
      <c r="W23" s="27">
        <v>19</v>
      </c>
      <c r="X23" s="23">
        <v>18</v>
      </c>
      <c r="Y23" s="23" t="s">
        <v>402</v>
      </c>
      <c r="Z23" s="23">
        <v>145</v>
      </c>
      <c r="AA23" s="24" t="s">
        <v>420</v>
      </c>
      <c r="AB23" s="24"/>
      <c r="AC23" s="24"/>
      <c r="AD23" s="29"/>
    </row>
    <row r="24" spans="1:30" x14ac:dyDescent="0.2">
      <c r="A24" s="23" t="s">
        <v>399</v>
      </c>
      <c r="B24" s="23" t="s">
        <v>1445</v>
      </c>
      <c r="C24" s="24">
        <v>2024</v>
      </c>
      <c r="D24" s="24" t="s">
        <v>412</v>
      </c>
      <c r="E24" s="24">
        <v>2421110229</v>
      </c>
      <c r="F24" s="24" t="s">
        <v>432</v>
      </c>
      <c r="G24" s="25">
        <v>92</v>
      </c>
      <c r="H24" s="25">
        <v>2</v>
      </c>
      <c r="I24" s="25">
        <f t="shared" si="0"/>
        <v>94</v>
      </c>
      <c r="J24" s="25">
        <f>VLOOKUP(F24,[3]Sheet2!$A:$B,2,FALSE)</f>
        <v>92.137254901960802</v>
      </c>
      <c r="K24" s="25">
        <v>1.2</v>
      </c>
      <c r="L24" s="25">
        <f t="shared" si="1"/>
        <v>93.337254901960804</v>
      </c>
      <c r="M24" s="25">
        <f>VLOOKUP(F24,[4]Sheet2!$A:$B,2,FALSE)</f>
        <v>73.849999999999994</v>
      </c>
      <c r="N24" s="25">
        <v>0</v>
      </c>
      <c r="O24" s="25">
        <f t="shared" si="2"/>
        <v>73.849999999999994</v>
      </c>
      <c r="P24" s="25">
        <v>60</v>
      </c>
      <c r="Q24" s="25">
        <v>0</v>
      </c>
      <c r="R24" s="25">
        <f t="shared" si="3"/>
        <v>60</v>
      </c>
      <c r="S24" s="25">
        <v>40</v>
      </c>
      <c r="T24" s="25">
        <v>10</v>
      </c>
      <c r="U24" s="25">
        <f t="shared" si="4"/>
        <v>50</v>
      </c>
      <c r="V24" s="26">
        <f t="shared" si="5"/>
        <v>88.595441176470601</v>
      </c>
      <c r="W24" s="27">
        <v>20</v>
      </c>
      <c r="X24" s="23">
        <v>7</v>
      </c>
      <c r="Y24" s="23" t="s">
        <v>402</v>
      </c>
      <c r="Z24" s="23">
        <v>145</v>
      </c>
      <c r="AA24" s="24" t="s">
        <v>420</v>
      </c>
      <c r="AB24" s="24"/>
      <c r="AC24" s="24" t="s">
        <v>409</v>
      </c>
      <c r="AD24" s="29"/>
    </row>
    <row r="25" spans="1:30" x14ac:dyDescent="0.2">
      <c r="A25" s="23" t="s">
        <v>399</v>
      </c>
      <c r="B25" s="23" t="s">
        <v>1445</v>
      </c>
      <c r="C25" s="24">
        <v>2024</v>
      </c>
      <c r="D25" s="24" t="s">
        <v>405</v>
      </c>
      <c r="E25" s="24">
        <v>2437110154</v>
      </c>
      <c r="F25" s="24" t="s">
        <v>433</v>
      </c>
      <c r="G25" s="25">
        <v>90.71</v>
      </c>
      <c r="H25" s="25">
        <v>4.5</v>
      </c>
      <c r="I25" s="25">
        <f t="shared" si="0"/>
        <v>95.21</v>
      </c>
      <c r="J25" s="25">
        <f>VLOOKUP(F25,[3]Sheet2!$A:$B,2,FALSE)</f>
        <v>87.6666666666667</v>
      </c>
      <c r="K25" s="25">
        <v>1.625</v>
      </c>
      <c r="L25" s="25">
        <f t="shared" si="1"/>
        <v>89.2916666666667</v>
      </c>
      <c r="M25" s="25">
        <f>VLOOKUP(F25,[4]Sheet2!$A:$B,2,FALSE)</f>
        <v>79.650000000000006</v>
      </c>
      <c r="N25" s="25">
        <v>0</v>
      </c>
      <c r="O25" s="25">
        <f t="shared" si="2"/>
        <v>79.650000000000006</v>
      </c>
      <c r="P25" s="25">
        <v>60</v>
      </c>
      <c r="Q25" s="25">
        <v>0</v>
      </c>
      <c r="R25" s="25">
        <f t="shared" si="3"/>
        <v>60</v>
      </c>
      <c r="S25" s="25">
        <v>60</v>
      </c>
      <c r="T25" s="25">
        <v>40</v>
      </c>
      <c r="U25" s="25">
        <f t="shared" si="4"/>
        <v>100</v>
      </c>
      <c r="V25" s="26">
        <f t="shared" si="5"/>
        <v>88.472250000000031</v>
      </c>
      <c r="W25" s="27">
        <v>21</v>
      </c>
      <c r="X25" s="23">
        <v>21</v>
      </c>
      <c r="Y25" s="23" t="s">
        <v>402</v>
      </c>
      <c r="Z25" s="23">
        <v>145</v>
      </c>
      <c r="AA25" s="24" t="s">
        <v>420</v>
      </c>
      <c r="AB25" s="24"/>
      <c r="AC25" s="24"/>
      <c r="AD25" s="28"/>
    </row>
    <row r="26" spans="1:30" x14ac:dyDescent="0.2">
      <c r="A26" s="23" t="s">
        <v>399</v>
      </c>
      <c r="B26" s="23" t="s">
        <v>1445</v>
      </c>
      <c r="C26" s="24">
        <v>2024</v>
      </c>
      <c r="D26" s="24" t="s">
        <v>410</v>
      </c>
      <c r="E26" s="24">
        <v>2437110240</v>
      </c>
      <c r="F26" s="24" t="s">
        <v>434</v>
      </c>
      <c r="G26" s="25">
        <v>92</v>
      </c>
      <c r="H26" s="25">
        <v>6.6</v>
      </c>
      <c r="I26" s="25">
        <f t="shared" si="0"/>
        <v>98.6</v>
      </c>
      <c r="J26" s="25">
        <f>VLOOKUP(F26,[3]Sheet2!$A:$B,2,FALSE)</f>
        <v>86.960784313725497</v>
      </c>
      <c r="K26" s="25">
        <v>0</v>
      </c>
      <c r="L26" s="25">
        <f t="shared" si="1"/>
        <v>86.960784313725497</v>
      </c>
      <c r="M26" s="25">
        <f>VLOOKUP(F26,[4]Sheet2!$A:$B,2,FALSE)</f>
        <v>77.974999999999994</v>
      </c>
      <c r="N26" s="25">
        <v>0</v>
      </c>
      <c r="O26" s="25">
        <f t="shared" si="2"/>
        <v>77.974999999999994</v>
      </c>
      <c r="P26" s="25">
        <v>60</v>
      </c>
      <c r="Q26" s="25">
        <v>5</v>
      </c>
      <c r="R26" s="25">
        <f t="shared" si="3"/>
        <v>65</v>
      </c>
      <c r="S26" s="25">
        <v>60</v>
      </c>
      <c r="T26" s="25">
        <v>40</v>
      </c>
      <c r="U26" s="25">
        <f t="shared" si="4"/>
        <v>100</v>
      </c>
      <c r="V26" s="26">
        <f t="shared" si="5"/>
        <v>87.229338235294108</v>
      </c>
      <c r="W26" s="27">
        <v>22</v>
      </c>
      <c r="X26" s="23">
        <v>24</v>
      </c>
      <c r="Y26" s="23" t="s">
        <v>402</v>
      </c>
      <c r="Z26" s="23">
        <v>145</v>
      </c>
      <c r="AA26" s="24" t="s">
        <v>435</v>
      </c>
      <c r="AB26" s="24"/>
      <c r="AC26" s="24"/>
      <c r="AD26" s="28"/>
    </row>
    <row r="27" spans="1:30" x14ac:dyDescent="0.2">
      <c r="A27" s="23" t="s">
        <v>399</v>
      </c>
      <c r="B27" s="23" t="s">
        <v>1445</v>
      </c>
      <c r="C27" s="24">
        <v>2024</v>
      </c>
      <c r="D27" s="24" t="s">
        <v>400</v>
      </c>
      <c r="E27" s="24">
        <v>2437110193</v>
      </c>
      <c r="F27" s="24" t="s">
        <v>436</v>
      </c>
      <c r="G27" s="25">
        <v>90.14</v>
      </c>
      <c r="H27" s="25">
        <v>0</v>
      </c>
      <c r="I27" s="25">
        <f t="shared" si="0"/>
        <v>90.14</v>
      </c>
      <c r="J27" s="25">
        <f>VLOOKUP(F27,[3]Sheet2!$A:$B,2,FALSE)</f>
        <v>89.470588235294102</v>
      </c>
      <c r="K27" s="25">
        <v>1.7</v>
      </c>
      <c r="L27" s="25">
        <f t="shared" si="1"/>
        <v>91.170588235294105</v>
      </c>
      <c r="M27" s="25">
        <f>VLOOKUP(F27,[4]Sheet2!$A:$B,2,FALSE)</f>
        <v>66.900000000000006</v>
      </c>
      <c r="N27" s="25">
        <v>0</v>
      </c>
      <c r="O27" s="25">
        <f t="shared" si="2"/>
        <v>66.900000000000006</v>
      </c>
      <c r="P27" s="25">
        <v>60</v>
      </c>
      <c r="Q27" s="25">
        <v>0</v>
      </c>
      <c r="R27" s="25">
        <f t="shared" si="3"/>
        <v>60</v>
      </c>
      <c r="S27" s="25">
        <v>40</v>
      </c>
      <c r="T27" s="25">
        <v>25</v>
      </c>
      <c r="U27" s="25">
        <f t="shared" si="4"/>
        <v>65</v>
      </c>
      <c r="V27" s="26">
        <f t="shared" si="5"/>
        <v>86.98694117647058</v>
      </c>
      <c r="W27" s="27">
        <v>23</v>
      </c>
      <c r="X27" s="23">
        <v>15</v>
      </c>
      <c r="Y27" s="23" t="s">
        <v>402</v>
      </c>
      <c r="Z27" s="23">
        <v>145</v>
      </c>
      <c r="AA27" s="24" t="s">
        <v>435</v>
      </c>
      <c r="AB27" s="24"/>
      <c r="AC27" s="24"/>
      <c r="AD27" s="28"/>
    </row>
    <row r="28" spans="1:30" x14ac:dyDescent="0.2">
      <c r="A28" s="23" t="s">
        <v>399</v>
      </c>
      <c r="B28" s="23" t="s">
        <v>1445</v>
      </c>
      <c r="C28" s="24">
        <v>2024</v>
      </c>
      <c r="D28" s="24" t="s">
        <v>410</v>
      </c>
      <c r="E28" s="24">
        <v>2437110223</v>
      </c>
      <c r="F28" s="24" t="s">
        <v>437</v>
      </c>
      <c r="G28" s="25">
        <v>90</v>
      </c>
      <c r="H28" s="25">
        <v>0</v>
      </c>
      <c r="I28" s="25">
        <f t="shared" si="0"/>
        <v>90</v>
      </c>
      <c r="J28" s="25">
        <f>VLOOKUP(F28,[3]Sheet2!$A:$B,2,FALSE)</f>
        <v>85.686274509803894</v>
      </c>
      <c r="K28" s="25">
        <v>2.2000000000000002</v>
      </c>
      <c r="L28" s="25">
        <f t="shared" si="1"/>
        <v>87.886274509803897</v>
      </c>
      <c r="M28" s="25">
        <f>VLOOKUP(F28,[4]Sheet2!$A:$B,2,FALSE)</f>
        <v>80.099999999999994</v>
      </c>
      <c r="N28" s="25">
        <v>0</v>
      </c>
      <c r="O28" s="25">
        <f t="shared" si="2"/>
        <v>80.099999999999994</v>
      </c>
      <c r="P28" s="25">
        <v>60</v>
      </c>
      <c r="Q28" s="25">
        <v>0</v>
      </c>
      <c r="R28" s="25">
        <f t="shared" si="3"/>
        <v>60</v>
      </c>
      <c r="S28" s="25">
        <v>60</v>
      </c>
      <c r="T28" s="25">
        <v>40</v>
      </c>
      <c r="U28" s="25">
        <f t="shared" si="4"/>
        <v>100</v>
      </c>
      <c r="V28" s="26">
        <f t="shared" si="5"/>
        <v>86.919705882352915</v>
      </c>
      <c r="W28" s="27">
        <v>24</v>
      </c>
      <c r="X28" s="23">
        <v>31</v>
      </c>
      <c r="Y28" s="23" t="s">
        <v>402</v>
      </c>
      <c r="Z28" s="23">
        <v>145</v>
      </c>
      <c r="AA28" s="24" t="s">
        <v>435</v>
      </c>
      <c r="AB28" s="24"/>
      <c r="AC28" s="24"/>
      <c r="AD28" s="28"/>
    </row>
    <row r="29" spans="1:30" x14ac:dyDescent="0.2">
      <c r="A29" s="23" t="s">
        <v>399</v>
      </c>
      <c r="B29" s="23" t="s">
        <v>1445</v>
      </c>
      <c r="C29" s="24">
        <v>2024</v>
      </c>
      <c r="D29" s="24" t="s">
        <v>400</v>
      </c>
      <c r="E29" s="24">
        <v>2437110196</v>
      </c>
      <c r="F29" s="24" t="s">
        <v>438</v>
      </c>
      <c r="G29" s="25">
        <v>91.42</v>
      </c>
      <c r="H29" s="25">
        <v>4</v>
      </c>
      <c r="I29" s="25">
        <f t="shared" si="0"/>
        <v>95.42</v>
      </c>
      <c r="J29" s="25">
        <f>VLOOKUP(F29,[3]Sheet2!$A:$B,2,FALSE)</f>
        <v>85.725490196078397</v>
      </c>
      <c r="K29" s="25">
        <v>1.2</v>
      </c>
      <c r="L29" s="25">
        <f t="shared" si="1"/>
        <v>86.9254901960784</v>
      </c>
      <c r="M29" s="25">
        <f>VLOOKUP(F29,[4]Sheet2!$A:$B,2,FALSE)</f>
        <v>97.5</v>
      </c>
      <c r="N29" s="25">
        <v>0</v>
      </c>
      <c r="O29" s="25">
        <f t="shared" si="2"/>
        <v>97.5</v>
      </c>
      <c r="P29" s="25">
        <v>60</v>
      </c>
      <c r="Q29" s="25">
        <v>0</v>
      </c>
      <c r="R29" s="25">
        <f t="shared" si="3"/>
        <v>60</v>
      </c>
      <c r="S29" s="25">
        <v>52</v>
      </c>
      <c r="T29" s="25">
        <v>30</v>
      </c>
      <c r="U29" s="25">
        <f t="shared" si="4"/>
        <v>82</v>
      </c>
      <c r="V29" s="26">
        <f t="shared" si="5"/>
        <v>86.711117647058799</v>
      </c>
      <c r="W29" s="27">
        <v>25</v>
      </c>
      <c r="X29" s="23">
        <v>29</v>
      </c>
      <c r="Y29" s="23" t="s">
        <v>402</v>
      </c>
      <c r="Z29" s="23">
        <v>145</v>
      </c>
      <c r="AA29" s="24" t="s">
        <v>435</v>
      </c>
      <c r="AB29" s="24"/>
      <c r="AC29" s="24"/>
      <c r="AD29" s="28"/>
    </row>
    <row r="30" spans="1:30" x14ac:dyDescent="0.2">
      <c r="A30" s="23" t="s">
        <v>399</v>
      </c>
      <c r="B30" s="23" t="s">
        <v>1445</v>
      </c>
      <c r="C30" s="24">
        <v>2024</v>
      </c>
      <c r="D30" s="24" t="s">
        <v>412</v>
      </c>
      <c r="E30" s="24">
        <v>2437110134</v>
      </c>
      <c r="F30" s="24" t="s">
        <v>439</v>
      </c>
      <c r="G30" s="25">
        <v>91</v>
      </c>
      <c r="H30" s="25">
        <v>0</v>
      </c>
      <c r="I30" s="25">
        <f t="shared" si="0"/>
        <v>91</v>
      </c>
      <c r="J30" s="25">
        <f>VLOOKUP(F30,[3]Sheet2!$A:$B,2,FALSE)</f>
        <v>90.490196078431396</v>
      </c>
      <c r="K30" s="25">
        <v>3.125E-2</v>
      </c>
      <c r="L30" s="25">
        <f t="shared" si="1"/>
        <v>90.521446078431396</v>
      </c>
      <c r="M30" s="25">
        <f>VLOOKUP(F30,[4]Sheet2!$A:$B,2,FALSE)</f>
        <v>71.95</v>
      </c>
      <c r="N30" s="25">
        <v>0</v>
      </c>
      <c r="O30" s="25">
        <f t="shared" si="2"/>
        <v>71.95</v>
      </c>
      <c r="P30" s="25">
        <v>60</v>
      </c>
      <c r="Q30" s="25">
        <v>0</v>
      </c>
      <c r="R30" s="25">
        <f t="shared" si="3"/>
        <v>60</v>
      </c>
      <c r="S30" s="25">
        <v>40</v>
      </c>
      <c r="T30" s="25">
        <v>10</v>
      </c>
      <c r="U30" s="25">
        <f t="shared" si="4"/>
        <v>50</v>
      </c>
      <c r="V30" s="26">
        <f t="shared" si="5"/>
        <v>86.088584558823541</v>
      </c>
      <c r="W30" s="27">
        <v>26</v>
      </c>
      <c r="X30" s="23">
        <v>12</v>
      </c>
      <c r="Y30" s="23" t="s">
        <v>402</v>
      </c>
      <c r="Z30" s="23">
        <v>145</v>
      </c>
      <c r="AA30" s="24" t="s">
        <v>435</v>
      </c>
      <c r="AB30" s="24"/>
      <c r="AC30" s="24"/>
      <c r="AD30" s="29"/>
    </row>
    <row r="31" spans="1:30" x14ac:dyDescent="0.2">
      <c r="A31" s="23" t="s">
        <v>399</v>
      </c>
      <c r="B31" s="23" t="s">
        <v>1445</v>
      </c>
      <c r="C31" s="24">
        <v>2024</v>
      </c>
      <c r="D31" s="24" t="s">
        <v>412</v>
      </c>
      <c r="E31" s="24">
        <v>2415110069</v>
      </c>
      <c r="F31" s="24" t="s">
        <v>440</v>
      </c>
      <c r="G31" s="25">
        <v>90.5</v>
      </c>
      <c r="H31" s="25">
        <v>7.5</v>
      </c>
      <c r="I31" s="25">
        <f t="shared" si="0"/>
        <v>98</v>
      </c>
      <c r="J31" s="25">
        <f>VLOOKUP(F31,[3]Sheet2!$A:$B,2,FALSE)</f>
        <v>82.764705882352899</v>
      </c>
      <c r="K31" s="25">
        <v>1.2</v>
      </c>
      <c r="L31" s="25">
        <f t="shared" si="1"/>
        <v>83.964705882352902</v>
      </c>
      <c r="M31" s="25">
        <f>VLOOKUP(F31,[4]Sheet2!$A:$B,2,FALSE)</f>
        <v>82.3</v>
      </c>
      <c r="N31" s="25">
        <v>0</v>
      </c>
      <c r="O31" s="25">
        <f t="shared" si="2"/>
        <v>82.3</v>
      </c>
      <c r="P31" s="25">
        <v>60</v>
      </c>
      <c r="Q31" s="25">
        <v>20</v>
      </c>
      <c r="R31" s="25">
        <f t="shared" si="3"/>
        <v>80</v>
      </c>
      <c r="S31" s="25">
        <v>60</v>
      </c>
      <c r="T31" s="25">
        <v>40</v>
      </c>
      <c r="U31" s="25">
        <f t="shared" si="4"/>
        <v>100</v>
      </c>
      <c r="V31" s="26">
        <f t="shared" si="5"/>
        <v>85.888529411764665</v>
      </c>
      <c r="W31" s="27">
        <v>27</v>
      </c>
      <c r="X31" s="23">
        <v>44</v>
      </c>
      <c r="Y31" s="23" t="s">
        <v>402</v>
      </c>
      <c r="Z31" s="23">
        <v>145</v>
      </c>
      <c r="AA31" s="24" t="s">
        <v>435</v>
      </c>
      <c r="AB31" s="24"/>
      <c r="AC31" s="24"/>
      <c r="AD31" s="29"/>
    </row>
    <row r="32" spans="1:30" x14ac:dyDescent="0.2">
      <c r="A32" s="23" t="s">
        <v>399</v>
      </c>
      <c r="B32" s="23" t="s">
        <v>1445</v>
      </c>
      <c r="C32" s="24">
        <v>2024</v>
      </c>
      <c r="D32" s="24" t="s">
        <v>400</v>
      </c>
      <c r="E32" s="24">
        <v>2315110406</v>
      </c>
      <c r="F32" s="24" t="s">
        <v>441</v>
      </c>
      <c r="G32" s="25">
        <v>88.71</v>
      </c>
      <c r="H32" s="25">
        <v>0.5</v>
      </c>
      <c r="I32" s="25">
        <f t="shared" si="0"/>
        <v>89.21</v>
      </c>
      <c r="J32" s="25">
        <f>VLOOKUP(F32,[3]Sheet2!$A:$B,2,FALSE)</f>
        <v>89.313725490196106</v>
      </c>
      <c r="K32" s="25">
        <v>1.2</v>
      </c>
      <c r="L32" s="25">
        <f t="shared" si="1"/>
        <v>90.513725490196109</v>
      </c>
      <c r="M32" s="25">
        <f>VLOOKUP(F32,[4]Sheet2!$A:$B,2,FALSE)</f>
        <v>76.45</v>
      </c>
      <c r="N32" s="25">
        <v>0</v>
      </c>
      <c r="O32" s="25">
        <f t="shared" si="2"/>
        <v>76.45</v>
      </c>
      <c r="P32" s="25">
        <v>60</v>
      </c>
      <c r="Q32" s="25">
        <v>0</v>
      </c>
      <c r="R32" s="25">
        <f t="shared" si="3"/>
        <v>60</v>
      </c>
      <c r="S32" s="25">
        <v>40</v>
      </c>
      <c r="T32" s="25">
        <v>0</v>
      </c>
      <c r="U32" s="25">
        <f t="shared" si="4"/>
        <v>40</v>
      </c>
      <c r="V32" s="26">
        <f t="shared" si="5"/>
        <v>85.628794117647075</v>
      </c>
      <c r="W32" s="27">
        <v>28</v>
      </c>
      <c r="X32" s="23">
        <v>17</v>
      </c>
      <c r="Y32" s="23" t="s">
        <v>402</v>
      </c>
      <c r="Z32" s="23">
        <v>145</v>
      </c>
      <c r="AA32" s="24" t="s">
        <v>435</v>
      </c>
      <c r="AB32" s="24"/>
      <c r="AC32" s="24"/>
      <c r="AD32" s="28"/>
    </row>
    <row r="33" spans="1:30" x14ac:dyDescent="0.2">
      <c r="A33" s="23" t="s">
        <v>399</v>
      </c>
      <c r="B33" s="23" t="s">
        <v>1445</v>
      </c>
      <c r="C33" s="24">
        <v>2024</v>
      </c>
      <c r="D33" s="24" t="s">
        <v>410</v>
      </c>
      <c r="E33" s="24">
        <v>2437110239</v>
      </c>
      <c r="F33" s="24" t="s">
        <v>442</v>
      </c>
      <c r="G33" s="25">
        <v>92</v>
      </c>
      <c r="H33" s="25">
        <v>8</v>
      </c>
      <c r="I33" s="25">
        <f t="shared" si="0"/>
        <v>100</v>
      </c>
      <c r="J33" s="25">
        <f>VLOOKUP(F33,[3]Sheet2!$A:$B,2,FALSE)</f>
        <v>82.960784313725497</v>
      </c>
      <c r="K33" s="25">
        <v>0.75170000000000003</v>
      </c>
      <c r="L33" s="25">
        <f t="shared" si="1"/>
        <v>83.712484313725497</v>
      </c>
      <c r="M33" s="25">
        <f>VLOOKUP(F33,[4]Sheet2!$A:$B,2,FALSE)</f>
        <v>74.849999999999994</v>
      </c>
      <c r="N33" s="25">
        <v>1.5</v>
      </c>
      <c r="O33" s="25">
        <f t="shared" si="2"/>
        <v>76.349999999999994</v>
      </c>
      <c r="P33" s="25">
        <v>60</v>
      </c>
      <c r="Q33" s="25">
        <v>11</v>
      </c>
      <c r="R33" s="25">
        <f t="shared" si="3"/>
        <v>71</v>
      </c>
      <c r="S33" s="25">
        <v>60</v>
      </c>
      <c r="T33" s="25">
        <v>40</v>
      </c>
      <c r="U33" s="25">
        <f t="shared" si="4"/>
        <v>100</v>
      </c>
      <c r="V33" s="26">
        <f t="shared" si="5"/>
        <v>85.151863235294115</v>
      </c>
      <c r="W33" s="27">
        <v>29</v>
      </c>
      <c r="X33" s="23">
        <v>43</v>
      </c>
      <c r="Y33" s="23" t="s">
        <v>402</v>
      </c>
      <c r="Z33" s="23">
        <v>145</v>
      </c>
      <c r="AA33" s="24" t="s">
        <v>435</v>
      </c>
      <c r="AB33" s="24"/>
      <c r="AC33" s="24"/>
      <c r="AD33" s="28"/>
    </row>
    <row r="34" spans="1:30" x14ac:dyDescent="0.2">
      <c r="A34" s="23" t="s">
        <v>399</v>
      </c>
      <c r="B34" s="23" t="s">
        <v>1445</v>
      </c>
      <c r="C34" s="24">
        <v>2024</v>
      </c>
      <c r="D34" s="24" t="s">
        <v>410</v>
      </c>
      <c r="E34" s="24">
        <v>2437110212</v>
      </c>
      <c r="F34" s="24" t="s">
        <v>443</v>
      </c>
      <c r="G34" s="25">
        <v>89.5</v>
      </c>
      <c r="H34" s="25">
        <v>4.5</v>
      </c>
      <c r="I34" s="25">
        <f t="shared" si="0"/>
        <v>94</v>
      </c>
      <c r="J34" s="25">
        <f>VLOOKUP(F34,[3]Sheet2!$A:$B,2,FALSE)</f>
        <v>81.745098039215705</v>
      </c>
      <c r="K34" s="25">
        <v>2.4500000000000002</v>
      </c>
      <c r="L34" s="25">
        <f t="shared" si="1"/>
        <v>84.195098039215708</v>
      </c>
      <c r="M34" s="25">
        <f>VLOOKUP(F34,[4]Sheet2!$A:$B,2,FALSE)</f>
        <v>81.400000000000006</v>
      </c>
      <c r="N34" s="25">
        <v>0</v>
      </c>
      <c r="O34" s="25">
        <f t="shared" si="2"/>
        <v>81.400000000000006</v>
      </c>
      <c r="P34" s="25">
        <v>60</v>
      </c>
      <c r="Q34" s="25">
        <v>10</v>
      </c>
      <c r="R34" s="25">
        <f t="shared" si="3"/>
        <v>70</v>
      </c>
      <c r="S34" s="25">
        <v>60</v>
      </c>
      <c r="T34" s="25">
        <v>40</v>
      </c>
      <c r="U34" s="25">
        <f t="shared" si="4"/>
        <v>100</v>
      </c>
      <c r="V34" s="26">
        <f t="shared" si="5"/>
        <v>85.116323529411773</v>
      </c>
      <c r="W34" s="27">
        <v>30</v>
      </c>
      <c r="X34" s="23">
        <v>51</v>
      </c>
      <c r="Y34" s="23" t="s">
        <v>402</v>
      </c>
      <c r="Z34" s="23">
        <v>145</v>
      </c>
      <c r="AA34" s="24" t="s">
        <v>435</v>
      </c>
      <c r="AB34" s="24"/>
      <c r="AC34" s="24"/>
      <c r="AD34" s="28"/>
    </row>
    <row r="35" spans="1:30" x14ac:dyDescent="0.2">
      <c r="A35" s="23" t="s">
        <v>399</v>
      </c>
      <c r="B35" s="23" t="s">
        <v>1445</v>
      </c>
      <c r="C35" s="24">
        <v>2024</v>
      </c>
      <c r="D35" s="24" t="s">
        <v>410</v>
      </c>
      <c r="E35" s="24">
        <v>2437110220</v>
      </c>
      <c r="F35" s="24" t="s">
        <v>444</v>
      </c>
      <c r="G35" s="25">
        <v>91</v>
      </c>
      <c r="H35" s="25">
        <v>2</v>
      </c>
      <c r="I35" s="25">
        <f t="shared" si="0"/>
        <v>93</v>
      </c>
      <c r="J35" s="25">
        <f>VLOOKUP(F35,[3]Sheet2!$A:$B,2,FALSE)</f>
        <v>84.274509803921603</v>
      </c>
      <c r="K35" s="25">
        <v>0</v>
      </c>
      <c r="L35" s="25">
        <f t="shared" si="1"/>
        <v>84.274509803921603</v>
      </c>
      <c r="M35" s="25">
        <f>VLOOKUP(F35,[4]Sheet2!$A:$B,2,FALSE)</f>
        <v>86.8</v>
      </c>
      <c r="N35" s="25">
        <v>0</v>
      </c>
      <c r="O35" s="25">
        <f t="shared" si="2"/>
        <v>86.8</v>
      </c>
      <c r="P35" s="25">
        <v>60</v>
      </c>
      <c r="Q35" s="25">
        <v>5</v>
      </c>
      <c r="R35" s="25">
        <f t="shared" si="3"/>
        <v>65</v>
      </c>
      <c r="S35" s="25">
        <v>60</v>
      </c>
      <c r="T35" s="25">
        <v>35</v>
      </c>
      <c r="U35" s="25">
        <f t="shared" si="4"/>
        <v>95</v>
      </c>
      <c r="V35" s="26">
        <f t="shared" si="5"/>
        <v>84.845882352941203</v>
      </c>
      <c r="W35" s="27">
        <v>31</v>
      </c>
      <c r="X35" s="23">
        <v>38</v>
      </c>
      <c r="Y35" s="23" t="s">
        <v>402</v>
      </c>
      <c r="Z35" s="23">
        <v>145</v>
      </c>
      <c r="AA35" s="24" t="s">
        <v>435</v>
      </c>
      <c r="AB35" s="24"/>
      <c r="AC35" s="24"/>
      <c r="AD35" s="28"/>
    </row>
    <row r="36" spans="1:30" x14ac:dyDescent="0.2">
      <c r="A36" s="23" t="s">
        <v>399</v>
      </c>
      <c r="B36" s="23" t="s">
        <v>1445</v>
      </c>
      <c r="C36" s="24">
        <v>2024</v>
      </c>
      <c r="D36" s="24" t="s">
        <v>410</v>
      </c>
      <c r="E36" s="24">
        <v>2437110226</v>
      </c>
      <c r="F36" s="24" t="s">
        <v>445</v>
      </c>
      <c r="G36" s="25">
        <v>88.5</v>
      </c>
      <c r="H36" s="25">
        <v>0</v>
      </c>
      <c r="I36" s="25">
        <f t="shared" si="0"/>
        <v>88.5</v>
      </c>
      <c r="J36" s="25">
        <f>VLOOKUP(F36,[3]Sheet2!$A:$B,2,FALSE)</f>
        <v>84</v>
      </c>
      <c r="K36" s="25">
        <v>1</v>
      </c>
      <c r="L36" s="25">
        <f t="shared" si="1"/>
        <v>85</v>
      </c>
      <c r="M36" s="25">
        <f>VLOOKUP(F36,[4]Sheet2!$A:$B,2,FALSE)</f>
        <v>93.55</v>
      </c>
      <c r="N36" s="25">
        <v>1.5</v>
      </c>
      <c r="O36" s="25">
        <f t="shared" si="2"/>
        <v>95.05</v>
      </c>
      <c r="P36" s="25">
        <v>60</v>
      </c>
      <c r="Q36" s="25">
        <v>0</v>
      </c>
      <c r="R36" s="25">
        <f t="shared" si="3"/>
        <v>60</v>
      </c>
      <c r="S36" s="25">
        <v>60</v>
      </c>
      <c r="T36" s="25">
        <v>25</v>
      </c>
      <c r="U36" s="25">
        <f t="shared" si="4"/>
        <v>85</v>
      </c>
      <c r="V36" s="26">
        <f t="shared" si="5"/>
        <v>84.602499999999992</v>
      </c>
      <c r="W36" s="27">
        <v>32</v>
      </c>
      <c r="X36" s="23">
        <v>39</v>
      </c>
      <c r="Y36" s="23" t="s">
        <v>402</v>
      </c>
      <c r="Z36" s="23">
        <v>145</v>
      </c>
      <c r="AA36" s="24" t="s">
        <v>435</v>
      </c>
      <c r="AB36" s="24"/>
      <c r="AC36" s="24"/>
      <c r="AD36" s="28"/>
    </row>
    <row r="37" spans="1:30" x14ac:dyDescent="0.2">
      <c r="A37" s="23" t="s">
        <v>399</v>
      </c>
      <c r="B37" s="23" t="s">
        <v>1445</v>
      </c>
      <c r="C37" s="24">
        <v>2024</v>
      </c>
      <c r="D37" s="24" t="s">
        <v>410</v>
      </c>
      <c r="E37" s="24">
        <v>2437110230</v>
      </c>
      <c r="F37" s="24" t="s">
        <v>446</v>
      </c>
      <c r="G37" s="25">
        <v>88.5</v>
      </c>
      <c r="H37" s="25">
        <v>0</v>
      </c>
      <c r="I37" s="25">
        <f t="shared" si="0"/>
        <v>88.5</v>
      </c>
      <c r="J37" s="25">
        <f>VLOOKUP(F37,[3]Sheet2!$A:$B,2,FALSE)</f>
        <v>84.411764705882305</v>
      </c>
      <c r="K37" s="25">
        <v>1.2</v>
      </c>
      <c r="L37" s="25">
        <f t="shared" si="1"/>
        <v>85.611764705882308</v>
      </c>
      <c r="M37" s="25">
        <f>VLOOKUP(F37,[4]Sheet2!$A:$B,2,FALSE)</f>
        <v>81.424999999999997</v>
      </c>
      <c r="N37" s="25">
        <v>0</v>
      </c>
      <c r="O37" s="25">
        <f t="shared" si="2"/>
        <v>81.424999999999997</v>
      </c>
      <c r="P37" s="25">
        <v>60</v>
      </c>
      <c r="Q37" s="25">
        <v>0</v>
      </c>
      <c r="R37" s="25">
        <f t="shared" si="3"/>
        <v>60</v>
      </c>
      <c r="S37" s="25">
        <v>60</v>
      </c>
      <c r="T37" s="25">
        <v>25</v>
      </c>
      <c r="U37" s="25">
        <f t="shared" si="4"/>
        <v>85</v>
      </c>
      <c r="V37" s="26">
        <f t="shared" si="5"/>
        <v>84.380073529411732</v>
      </c>
      <c r="W37" s="27">
        <v>33</v>
      </c>
      <c r="X37" s="23">
        <v>36</v>
      </c>
      <c r="Y37" s="23" t="s">
        <v>402</v>
      </c>
      <c r="Z37" s="23">
        <v>145</v>
      </c>
      <c r="AA37" s="24" t="s">
        <v>435</v>
      </c>
      <c r="AB37" s="24"/>
      <c r="AC37" s="24"/>
      <c r="AD37" s="28"/>
    </row>
    <row r="38" spans="1:30" x14ac:dyDescent="0.2">
      <c r="A38" s="23" t="s">
        <v>399</v>
      </c>
      <c r="B38" s="23" t="s">
        <v>1445</v>
      </c>
      <c r="C38" s="24">
        <v>2024</v>
      </c>
      <c r="D38" s="24" t="s">
        <v>410</v>
      </c>
      <c r="E38" s="24">
        <v>2437110228</v>
      </c>
      <c r="F38" s="24" t="s">
        <v>447</v>
      </c>
      <c r="G38" s="25">
        <v>90.5</v>
      </c>
      <c r="H38" s="25">
        <v>0</v>
      </c>
      <c r="I38" s="25">
        <f t="shared" si="0"/>
        <v>90.5</v>
      </c>
      <c r="J38" s="25">
        <f>VLOOKUP(F38,[3]Sheet2!$A:$B,2,FALSE)</f>
        <v>87.392156862745097</v>
      </c>
      <c r="K38" s="25">
        <v>0</v>
      </c>
      <c r="L38" s="25">
        <f t="shared" si="1"/>
        <v>87.392156862745097</v>
      </c>
      <c r="M38" s="25">
        <f>VLOOKUP(F38,[4]Sheet2!$A:$B,2,FALSE)</f>
        <v>68.650000000000006</v>
      </c>
      <c r="N38" s="25">
        <v>0</v>
      </c>
      <c r="O38" s="25">
        <f t="shared" si="2"/>
        <v>68.650000000000006</v>
      </c>
      <c r="P38" s="25">
        <v>60</v>
      </c>
      <c r="Q38" s="25">
        <v>0</v>
      </c>
      <c r="R38" s="25">
        <f t="shared" si="3"/>
        <v>60</v>
      </c>
      <c r="S38" s="25">
        <v>40</v>
      </c>
      <c r="T38" s="25">
        <v>20</v>
      </c>
      <c r="U38" s="25">
        <f t="shared" si="4"/>
        <v>60</v>
      </c>
      <c r="V38" s="26">
        <f t="shared" si="5"/>
        <v>84.026617647058828</v>
      </c>
      <c r="W38" s="27">
        <v>34</v>
      </c>
      <c r="X38" s="23">
        <v>22</v>
      </c>
      <c r="Y38" s="23" t="s">
        <v>402</v>
      </c>
      <c r="Z38" s="23">
        <v>145</v>
      </c>
      <c r="AA38" s="24" t="s">
        <v>435</v>
      </c>
      <c r="AB38" s="24"/>
      <c r="AC38" s="24"/>
      <c r="AD38" s="28"/>
    </row>
    <row r="39" spans="1:30" x14ac:dyDescent="0.2">
      <c r="A39" s="23" t="s">
        <v>399</v>
      </c>
      <c r="B39" s="23" t="s">
        <v>1445</v>
      </c>
      <c r="C39" s="24">
        <v>2024</v>
      </c>
      <c r="D39" s="24" t="s">
        <v>412</v>
      </c>
      <c r="E39" s="24">
        <v>2437110143</v>
      </c>
      <c r="F39" s="24" t="s">
        <v>448</v>
      </c>
      <c r="G39" s="25">
        <v>91</v>
      </c>
      <c r="H39" s="25">
        <v>0</v>
      </c>
      <c r="I39" s="25">
        <f t="shared" si="0"/>
        <v>91</v>
      </c>
      <c r="J39" s="25">
        <f>VLOOKUP(F39,[3]Sheet2!$A:$B,2,FALSE)</f>
        <v>86.215686274509807</v>
      </c>
      <c r="K39" s="25">
        <v>1.2</v>
      </c>
      <c r="L39" s="25">
        <f t="shared" si="1"/>
        <v>87.41568627450981</v>
      </c>
      <c r="M39" s="25">
        <f>VLOOKUP(F39,[4]Sheet2!$A:$B,2,FALSE)</f>
        <v>83.7</v>
      </c>
      <c r="N39" s="25">
        <v>0</v>
      </c>
      <c r="O39" s="25">
        <f t="shared" si="2"/>
        <v>83.7</v>
      </c>
      <c r="P39" s="25">
        <v>60</v>
      </c>
      <c r="Q39" s="25">
        <v>0</v>
      </c>
      <c r="R39" s="25">
        <f t="shared" si="3"/>
        <v>60</v>
      </c>
      <c r="S39" s="25">
        <v>40</v>
      </c>
      <c r="T39" s="25">
        <v>0</v>
      </c>
      <c r="U39" s="25">
        <f t="shared" si="4"/>
        <v>40</v>
      </c>
      <c r="V39" s="26">
        <f t="shared" si="5"/>
        <v>83.84676470588235</v>
      </c>
      <c r="W39" s="27">
        <v>35</v>
      </c>
      <c r="X39" s="23">
        <v>26</v>
      </c>
      <c r="Y39" s="23" t="s">
        <v>402</v>
      </c>
      <c r="Z39" s="23">
        <v>145</v>
      </c>
      <c r="AA39" s="24" t="s">
        <v>435</v>
      </c>
      <c r="AB39" s="24"/>
      <c r="AC39" s="24"/>
      <c r="AD39" s="28"/>
    </row>
    <row r="40" spans="1:30" x14ac:dyDescent="0.2">
      <c r="A40" s="23" t="s">
        <v>399</v>
      </c>
      <c r="B40" s="23" t="s">
        <v>1445</v>
      </c>
      <c r="C40" s="24">
        <v>2024</v>
      </c>
      <c r="D40" s="24" t="s">
        <v>405</v>
      </c>
      <c r="E40" s="24">
        <v>2421110199</v>
      </c>
      <c r="F40" s="24" t="s">
        <v>449</v>
      </c>
      <c r="G40" s="25">
        <v>90.25</v>
      </c>
      <c r="H40" s="25">
        <v>1.5</v>
      </c>
      <c r="I40" s="25">
        <f t="shared" si="0"/>
        <v>91.75</v>
      </c>
      <c r="J40" s="25">
        <f>VLOOKUP(F40,[3]Sheet2!$A:$B,2,FALSE)</f>
        <v>84.764705882352899</v>
      </c>
      <c r="K40" s="25">
        <v>1.2</v>
      </c>
      <c r="L40" s="25">
        <f t="shared" si="1"/>
        <v>85.964705882352902</v>
      </c>
      <c r="M40" s="25">
        <f>VLOOKUP(F40,[4]Sheet2!$A:$B,2,FALSE)</f>
        <v>71.3</v>
      </c>
      <c r="N40" s="25">
        <v>0</v>
      </c>
      <c r="O40" s="25">
        <f t="shared" si="2"/>
        <v>71.3</v>
      </c>
      <c r="P40" s="25">
        <v>60</v>
      </c>
      <c r="Q40" s="25">
        <v>0</v>
      </c>
      <c r="R40" s="25">
        <f t="shared" si="3"/>
        <v>60</v>
      </c>
      <c r="S40" s="25">
        <v>60</v>
      </c>
      <c r="T40" s="25">
        <v>10</v>
      </c>
      <c r="U40" s="25">
        <f t="shared" si="4"/>
        <v>70</v>
      </c>
      <c r="V40" s="26">
        <f t="shared" si="5"/>
        <v>83.713529411764668</v>
      </c>
      <c r="W40" s="27">
        <v>36</v>
      </c>
      <c r="X40" s="23">
        <v>34</v>
      </c>
      <c r="Y40" s="23" t="s">
        <v>402</v>
      </c>
      <c r="Z40" s="23">
        <v>145</v>
      </c>
      <c r="AA40" s="24" t="s">
        <v>435</v>
      </c>
      <c r="AB40" s="24"/>
      <c r="AC40" s="24"/>
      <c r="AD40" s="28"/>
    </row>
    <row r="41" spans="1:30" x14ac:dyDescent="0.2">
      <c r="A41" s="23" t="s">
        <v>399</v>
      </c>
      <c r="B41" s="23" t="s">
        <v>1445</v>
      </c>
      <c r="C41" s="24">
        <v>2024</v>
      </c>
      <c r="D41" s="24" t="s">
        <v>410</v>
      </c>
      <c r="E41" s="24">
        <v>2437110225</v>
      </c>
      <c r="F41" s="24" t="s">
        <v>450</v>
      </c>
      <c r="G41" s="25">
        <v>89.5</v>
      </c>
      <c r="H41" s="25">
        <v>0</v>
      </c>
      <c r="I41" s="25">
        <f t="shared" si="0"/>
        <v>89.5</v>
      </c>
      <c r="J41" s="25">
        <f>VLOOKUP(F41,[3]Sheet2!$A:$B,2,FALSE)</f>
        <v>85.156862745097996</v>
      </c>
      <c r="K41" s="25">
        <v>0</v>
      </c>
      <c r="L41" s="25">
        <f t="shared" si="1"/>
        <v>85.156862745097996</v>
      </c>
      <c r="M41" s="25">
        <f>VLOOKUP(F41,[4]Sheet2!$A:$B,2,FALSE)</f>
        <v>69.849999999999994</v>
      </c>
      <c r="N41" s="25">
        <v>0</v>
      </c>
      <c r="O41" s="25">
        <f t="shared" si="2"/>
        <v>69.849999999999994</v>
      </c>
      <c r="P41" s="25">
        <v>60</v>
      </c>
      <c r="Q41" s="25">
        <v>0</v>
      </c>
      <c r="R41" s="25">
        <f t="shared" si="3"/>
        <v>60</v>
      </c>
      <c r="S41" s="25">
        <v>60</v>
      </c>
      <c r="T41" s="25">
        <v>25</v>
      </c>
      <c r="U41" s="25">
        <f t="shared" si="4"/>
        <v>85</v>
      </c>
      <c r="V41" s="26">
        <f t="shared" si="5"/>
        <v>83.560147058823503</v>
      </c>
      <c r="W41" s="27">
        <v>37</v>
      </c>
      <c r="X41" s="23">
        <v>33</v>
      </c>
      <c r="Y41" s="23" t="s">
        <v>402</v>
      </c>
      <c r="Z41" s="23">
        <v>145</v>
      </c>
      <c r="AA41" s="24" t="s">
        <v>435</v>
      </c>
      <c r="AB41" s="24"/>
      <c r="AC41" s="24"/>
      <c r="AD41" s="28"/>
    </row>
    <row r="42" spans="1:30" x14ac:dyDescent="0.2">
      <c r="A42" s="23" t="s">
        <v>399</v>
      </c>
      <c r="B42" s="23" t="s">
        <v>1445</v>
      </c>
      <c r="C42" s="24">
        <v>2024</v>
      </c>
      <c r="D42" s="24" t="s">
        <v>405</v>
      </c>
      <c r="E42" s="24">
        <v>2437110168</v>
      </c>
      <c r="F42" s="24" t="s">
        <v>451</v>
      </c>
      <c r="G42" s="25">
        <v>89.37</v>
      </c>
      <c r="H42" s="25">
        <v>0</v>
      </c>
      <c r="I42" s="25">
        <f t="shared" si="0"/>
        <v>89.37</v>
      </c>
      <c r="J42" s="25">
        <f>VLOOKUP(F42,[3]Sheet2!$A:$B,2,FALSE)</f>
        <v>87</v>
      </c>
      <c r="K42" s="25">
        <v>0</v>
      </c>
      <c r="L42" s="25">
        <f t="shared" si="1"/>
        <v>87</v>
      </c>
      <c r="M42" s="25">
        <f>VLOOKUP(F42,[4]Sheet2!$A:$B,2,FALSE)</f>
        <v>70.900000000000006</v>
      </c>
      <c r="N42" s="25">
        <v>0</v>
      </c>
      <c r="O42" s="25">
        <f t="shared" si="2"/>
        <v>70.900000000000006</v>
      </c>
      <c r="P42" s="25">
        <v>60</v>
      </c>
      <c r="Q42" s="25">
        <v>0</v>
      </c>
      <c r="R42" s="25">
        <f t="shared" si="3"/>
        <v>60</v>
      </c>
      <c r="S42" s="25">
        <v>40</v>
      </c>
      <c r="T42" s="25">
        <v>15</v>
      </c>
      <c r="U42" s="25">
        <f t="shared" si="4"/>
        <v>55</v>
      </c>
      <c r="V42" s="26">
        <f t="shared" si="5"/>
        <v>83.481999999999999</v>
      </c>
      <c r="W42" s="27">
        <v>38</v>
      </c>
      <c r="X42" s="23">
        <v>23</v>
      </c>
      <c r="Y42" s="23" t="s">
        <v>402</v>
      </c>
      <c r="Z42" s="23">
        <v>145</v>
      </c>
      <c r="AA42" s="24" t="s">
        <v>435</v>
      </c>
      <c r="AB42" s="24"/>
      <c r="AC42" s="24"/>
      <c r="AD42" s="28"/>
    </row>
    <row r="43" spans="1:30" x14ac:dyDescent="0.2">
      <c r="A43" s="23" t="s">
        <v>399</v>
      </c>
      <c r="B43" s="23" t="s">
        <v>1445</v>
      </c>
      <c r="C43" s="24">
        <v>2024</v>
      </c>
      <c r="D43" s="24" t="s">
        <v>412</v>
      </c>
      <c r="E43" s="24">
        <v>2437110128</v>
      </c>
      <c r="F43" s="24" t="s">
        <v>452</v>
      </c>
      <c r="G43" s="25">
        <v>91</v>
      </c>
      <c r="H43" s="25">
        <v>0</v>
      </c>
      <c r="I43" s="25">
        <f t="shared" si="0"/>
        <v>91</v>
      </c>
      <c r="J43" s="25">
        <f>VLOOKUP(F43,[3]Sheet2!$A:$B,2,FALSE)</f>
        <v>85.980392156862706</v>
      </c>
      <c r="K43" s="25">
        <v>1.2</v>
      </c>
      <c r="L43" s="25">
        <f t="shared" si="1"/>
        <v>87.180392156862709</v>
      </c>
      <c r="M43" s="25">
        <f>VLOOKUP(F43,[4]Sheet2!$A:$B,2,FALSE)</f>
        <v>69.849999999999994</v>
      </c>
      <c r="N43" s="25">
        <v>0</v>
      </c>
      <c r="O43" s="25">
        <f t="shared" si="2"/>
        <v>69.849999999999994</v>
      </c>
      <c r="P43" s="25">
        <v>60</v>
      </c>
      <c r="Q43" s="25">
        <v>0</v>
      </c>
      <c r="R43" s="25">
        <f t="shared" si="3"/>
        <v>60</v>
      </c>
      <c r="S43" s="25">
        <v>40</v>
      </c>
      <c r="T43" s="25">
        <v>10</v>
      </c>
      <c r="U43" s="25">
        <f t="shared" si="4"/>
        <v>50</v>
      </c>
      <c r="V43" s="26">
        <f t="shared" si="5"/>
        <v>83.477794117647022</v>
      </c>
      <c r="W43" s="27">
        <v>39</v>
      </c>
      <c r="X43" s="23">
        <v>27</v>
      </c>
      <c r="Y43" s="23" t="s">
        <v>402</v>
      </c>
      <c r="Z43" s="23">
        <v>145</v>
      </c>
      <c r="AA43" s="24" t="s">
        <v>435</v>
      </c>
      <c r="AB43" s="24"/>
      <c r="AC43" s="24"/>
      <c r="AD43" s="29"/>
    </row>
    <row r="44" spans="1:30" x14ac:dyDescent="0.2">
      <c r="A44" s="23" t="s">
        <v>399</v>
      </c>
      <c r="B44" s="23" t="s">
        <v>1445</v>
      </c>
      <c r="C44" s="24">
        <v>2024</v>
      </c>
      <c r="D44" s="24" t="s">
        <v>410</v>
      </c>
      <c r="E44" s="24">
        <v>2437110224</v>
      </c>
      <c r="F44" s="24" t="s">
        <v>453</v>
      </c>
      <c r="G44" s="25">
        <v>89.5</v>
      </c>
      <c r="H44" s="25">
        <v>0</v>
      </c>
      <c r="I44" s="25">
        <f t="shared" si="0"/>
        <v>89.5</v>
      </c>
      <c r="J44" s="25">
        <f>VLOOKUP(F44,[3]Sheet2!$A:$B,2,FALSE)</f>
        <v>83.745098039215705</v>
      </c>
      <c r="K44" s="25">
        <v>0</v>
      </c>
      <c r="L44" s="25">
        <f t="shared" si="1"/>
        <v>83.745098039215705</v>
      </c>
      <c r="M44" s="25">
        <f>VLOOKUP(F44,[4]Sheet2!$A:$B,2,FALSE)</f>
        <v>83.15</v>
      </c>
      <c r="N44" s="25">
        <v>0</v>
      </c>
      <c r="O44" s="25">
        <f t="shared" si="2"/>
        <v>83.15</v>
      </c>
      <c r="P44" s="25">
        <v>60</v>
      </c>
      <c r="Q44" s="25">
        <v>0</v>
      </c>
      <c r="R44" s="25">
        <f t="shared" si="3"/>
        <v>60</v>
      </c>
      <c r="S44" s="25">
        <v>60</v>
      </c>
      <c r="T44" s="25">
        <v>25</v>
      </c>
      <c r="U44" s="25">
        <f t="shared" si="4"/>
        <v>85</v>
      </c>
      <c r="V44" s="26">
        <f t="shared" si="5"/>
        <v>83.166323529411784</v>
      </c>
      <c r="W44" s="27">
        <v>40</v>
      </c>
      <c r="X44" s="23">
        <v>40</v>
      </c>
      <c r="Y44" s="23" t="s">
        <v>402</v>
      </c>
      <c r="Z44" s="23">
        <v>145</v>
      </c>
      <c r="AA44" s="24" t="s">
        <v>435</v>
      </c>
      <c r="AB44" s="24"/>
      <c r="AC44" s="24"/>
      <c r="AD44" s="28"/>
    </row>
    <row r="45" spans="1:30" x14ac:dyDescent="0.2">
      <c r="A45" s="23" t="s">
        <v>399</v>
      </c>
      <c r="B45" s="23" t="s">
        <v>1445</v>
      </c>
      <c r="C45" s="24">
        <v>2024</v>
      </c>
      <c r="D45" s="24" t="s">
        <v>405</v>
      </c>
      <c r="E45" s="24">
        <v>2437110165</v>
      </c>
      <c r="F45" s="24" t="s">
        <v>454</v>
      </c>
      <c r="G45" s="25">
        <v>90.42</v>
      </c>
      <c r="H45" s="25">
        <v>3</v>
      </c>
      <c r="I45" s="25">
        <f t="shared" si="0"/>
        <v>93.42</v>
      </c>
      <c r="J45" s="25">
        <f>VLOOKUP(F45,[3]Sheet2!$A:$B,2,FALSE)</f>
        <v>81.352941176470594</v>
      </c>
      <c r="K45" s="25">
        <v>1.2</v>
      </c>
      <c r="L45" s="25">
        <f t="shared" si="1"/>
        <v>82.552941176470597</v>
      </c>
      <c r="M45" s="25">
        <f>VLOOKUP(F45,[4]Sheet2!$A:$B,2,FALSE)</f>
        <v>74.849999999999994</v>
      </c>
      <c r="N45" s="25">
        <v>0</v>
      </c>
      <c r="O45" s="25">
        <f t="shared" si="2"/>
        <v>74.849999999999994</v>
      </c>
      <c r="P45" s="25">
        <v>60</v>
      </c>
      <c r="Q45" s="25">
        <v>0</v>
      </c>
      <c r="R45" s="25">
        <f t="shared" si="3"/>
        <v>60</v>
      </c>
      <c r="S45" s="25">
        <v>60</v>
      </c>
      <c r="T45" s="25">
        <v>40</v>
      </c>
      <c r="U45" s="25">
        <f t="shared" si="4"/>
        <v>100</v>
      </c>
      <c r="V45" s="26">
        <f t="shared" si="5"/>
        <v>82.999205882352953</v>
      </c>
      <c r="W45" s="27">
        <v>41</v>
      </c>
      <c r="X45" s="23">
        <v>54</v>
      </c>
      <c r="Y45" s="23" t="s">
        <v>402</v>
      </c>
      <c r="Z45" s="23">
        <v>145</v>
      </c>
      <c r="AA45" s="24" t="s">
        <v>435</v>
      </c>
      <c r="AB45" s="24"/>
      <c r="AC45" s="24"/>
      <c r="AD45" s="28"/>
    </row>
    <row r="46" spans="1:30" x14ac:dyDescent="0.2">
      <c r="A46" s="23" t="s">
        <v>399</v>
      </c>
      <c r="B46" s="23" t="s">
        <v>1445</v>
      </c>
      <c r="C46" s="24">
        <v>2024</v>
      </c>
      <c r="D46" s="24" t="s">
        <v>400</v>
      </c>
      <c r="E46" s="24">
        <v>2437110208</v>
      </c>
      <c r="F46" s="24" t="s">
        <v>455</v>
      </c>
      <c r="G46" s="25">
        <v>89.28</v>
      </c>
      <c r="H46" s="25">
        <v>1.5</v>
      </c>
      <c r="I46" s="25">
        <f t="shared" si="0"/>
        <v>90.78</v>
      </c>
      <c r="J46" s="25">
        <f>VLOOKUP(F46,[3]Sheet2!$A:$B,2,FALSE)</f>
        <v>83.294117647058798</v>
      </c>
      <c r="K46" s="25">
        <v>1.5</v>
      </c>
      <c r="L46" s="25">
        <f t="shared" si="1"/>
        <v>84.794117647058798</v>
      </c>
      <c r="M46" s="25">
        <f>VLOOKUP(F46,[4]Sheet2!$A:$B,2,FALSE)</f>
        <v>71</v>
      </c>
      <c r="N46" s="25">
        <v>0</v>
      </c>
      <c r="O46" s="25">
        <f t="shared" si="2"/>
        <v>71</v>
      </c>
      <c r="P46" s="25">
        <v>60</v>
      </c>
      <c r="Q46" s="25">
        <v>5</v>
      </c>
      <c r="R46" s="25">
        <f t="shared" si="3"/>
        <v>65</v>
      </c>
      <c r="S46" s="25">
        <v>60</v>
      </c>
      <c r="T46" s="25">
        <v>10</v>
      </c>
      <c r="U46" s="25">
        <f t="shared" si="4"/>
        <v>70</v>
      </c>
      <c r="V46" s="26">
        <f t="shared" si="5"/>
        <v>82.973588235294102</v>
      </c>
      <c r="W46" s="27">
        <v>42</v>
      </c>
      <c r="X46" s="23">
        <v>41</v>
      </c>
      <c r="Y46" s="23" t="s">
        <v>402</v>
      </c>
      <c r="Z46" s="23">
        <v>145</v>
      </c>
      <c r="AA46" s="24" t="s">
        <v>435</v>
      </c>
      <c r="AB46" s="24"/>
      <c r="AC46" s="24"/>
      <c r="AD46" s="28"/>
    </row>
    <row r="47" spans="1:30" x14ac:dyDescent="0.2">
      <c r="A47" s="23" t="s">
        <v>399</v>
      </c>
      <c r="B47" s="23" t="s">
        <v>1445</v>
      </c>
      <c r="C47" s="24">
        <v>2024</v>
      </c>
      <c r="D47" s="24" t="s">
        <v>410</v>
      </c>
      <c r="E47" s="24">
        <v>2437110229</v>
      </c>
      <c r="F47" s="24" t="s">
        <v>456</v>
      </c>
      <c r="G47" s="25">
        <v>90.5</v>
      </c>
      <c r="H47" s="25">
        <v>0</v>
      </c>
      <c r="I47" s="25">
        <f t="shared" si="0"/>
        <v>90.5</v>
      </c>
      <c r="J47" s="25">
        <f>VLOOKUP(F47,[3]Sheet2!$A:$B,2,FALSE)</f>
        <v>86.941176470588204</v>
      </c>
      <c r="K47" s="25">
        <v>0</v>
      </c>
      <c r="L47" s="25">
        <f t="shared" si="1"/>
        <v>86.941176470588204</v>
      </c>
      <c r="M47" s="25">
        <f>VLOOKUP(F47,[4]Sheet2!$A:$B,2,FALSE)</f>
        <v>66.400000000000006</v>
      </c>
      <c r="N47" s="25">
        <v>0</v>
      </c>
      <c r="O47" s="25">
        <f t="shared" si="2"/>
        <v>66.400000000000006</v>
      </c>
      <c r="P47" s="25">
        <v>60</v>
      </c>
      <c r="Q47" s="25">
        <v>0</v>
      </c>
      <c r="R47" s="25">
        <f t="shared" si="3"/>
        <v>60</v>
      </c>
      <c r="S47" s="25">
        <v>40</v>
      </c>
      <c r="T47" s="25">
        <v>0</v>
      </c>
      <c r="U47" s="25">
        <f t="shared" si="4"/>
        <v>40</v>
      </c>
      <c r="V47" s="26">
        <f t="shared" si="5"/>
        <v>82.575882352941164</v>
      </c>
      <c r="W47" s="27">
        <v>43</v>
      </c>
      <c r="X47" s="23">
        <v>25</v>
      </c>
      <c r="Y47" s="23" t="s">
        <v>414</v>
      </c>
      <c r="Z47" s="23">
        <v>145</v>
      </c>
      <c r="AA47" s="24" t="s">
        <v>415</v>
      </c>
      <c r="AB47" s="24"/>
      <c r="AC47" s="24"/>
      <c r="AD47" s="28"/>
    </row>
    <row r="48" spans="1:30" x14ac:dyDescent="0.2">
      <c r="A48" s="23" t="s">
        <v>399</v>
      </c>
      <c r="B48" s="23" t="s">
        <v>1445</v>
      </c>
      <c r="C48" s="24">
        <v>2024</v>
      </c>
      <c r="D48" s="24" t="s">
        <v>405</v>
      </c>
      <c r="E48" s="24">
        <v>2433110381</v>
      </c>
      <c r="F48" s="24" t="s">
        <v>457</v>
      </c>
      <c r="G48" s="25">
        <v>88.12</v>
      </c>
      <c r="H48" s="25">
        <v>0</v>
      </c>
      <c r="I48" s="25">
        <f t="shared" si="0"/>
        <v>88.12</v>
      </c>
      <c r="J48" s="25">
        <f>VLOOKUP(F48,[3]Sheet2!$A:$B,2,FALSE)</f>
        <v>81.843137254902004</v>
      </c>
      <c r="K48" s="25">
        <v>5.2</v>
      </c>
      <c r="L48" s="25">
        <f t="shared" si="1"/>
        <v>87.043137254902007</v>
      </c>
      <c r="M48" s="25">
        <f>VLOOKUP(F48,[4]Sheet2!$A:$B,2,FALSE)</f>
        <v>66.900000000000006</v>
      </c>
      <c r="N48" s="25">
        <v>0</v>
      </c>
      <c r="O48" s="25">
        <f t="shared" si="2"/>
        <v>66.900000000000006</v>
      </c>
      <c r="P48" s="25">
        <v>60</v>
      </c>
      <c r="Q48" s="25">
        <v>0</v>
      </c>
      <c r="R48" s="25">
        <f t="shared" si="3"/>
        <v>60</v>
      </c>
      <c r="S48" s="25">
        <v>40</v>
      </c>
      <c r="T48" s="25">
        <v>0</v>
      </c>
      <c r="U48" s="25">
        <f t="shared" si="4"/>
        <v>40</v>
      </c>
      <c r="V48" s="26">
        <f t="shared" si="5"/>
        <v>82.439352941176494</v>
      </c>
      <c r="W48" s="27">
        <v>44</v>
      </c>
      <c r="X48" s="23">
        <v>50</v>
      </c>
      <c r="Y48" s="23" t="s">
        <v>402</v>
      </c>
      <c r="Z48" s="23">
        <v>145</v>
      </c>
      <c r="AA48" s="24" t="s">
        <v>435</v>
      </c>
      <c r="AB48" s="24"/>
      <c r="AC48" s="24"/>
      <c r="AD48" s="28"/>
    </row>
    <row r="49" spans="1:30" x14ac:dyDescent="0.2">
      <c r="A49" s="23" t="s">
        <v>399</v>
      </c>
      <c r="B49" s="23" t="s">
        <v>1445</v>
      </c>
      <c r="C49" s="24">
        <v>2024</v>
      </c>
      <c r="D49" s="24" t="s">
        <v>400</v>
      </c>
      <c r="E49" s="24">
        <v>2437110183</v>
      </c>
      <c r="F49" s="24" t="s">
        <v>458</v>
      </c>
      <c r="G49" s="25">
        <v>88</v>
      </c>
      <c r="H49" s="25">
        <v>0</v>
      </c>
      <c r="I49" s="25">
        <f t="shared" si="0"/>
        <v>88</v>
      </c>
      <c r="J49" s="25">
        <f>VLOOKUP(F49,[3]Sheet2!$A:$B,2,FALSE)</f>
        <v>84.294117647058798</v>
      </c>
      <c r="K49" s="25">
        <v>0</v>
      </c>
      <c r="L49" s="25">
        <f t="shared" si="1"/>
        <v>84.294117647058798</v>
      </c>
      <c r="M49" s="25">
        <f>VLOOKUP(F49,[4]Sheet2!$A:$B,2,FALSE)</f>
        <v>62</v>
      </c>
      <c r="N49" s="25">
        <v>0</v>
      </c>
      <c r="O49" s="25">
        <f t="shared" si="2"/>
        <v>62</v>
      </c>
      <c r="P49" s="25">
        <v>60</v>
      </c>
      <c r="Q49" s="25">
        <v>0</v>
      </c>
      <c r="R49" s="25">
        <f t="shared" si="3"/>
        <v>60</v>
      </c>
      <c r="S49" s="25">
        <v>60</v>
      </c>
      <c r="T49" s="25">
        <v>25</v>
      </c>
      <c r="U49" s="25">
        <f t="shared" si="4"/>
        <v>85</v>
      </c>
      <c r="V49" s="26">
        <f t="shared" si="5"/>
        <v>82.370588235294093</v>
      </c>
      <c r="W49" s="27">
        <v>45</v>
      </c>
      <c r="X49" s="23">
        <v>37</v>
      </c>
      <c r="Y49" s="23" t="s">
        <v>402</v>
      </c>
      <c r="Z49" s="23">
        <v>145</v>
      </c>
      <c r="AA49" s="24" t="s">
        <v>435</v>
      </c>
      <c r="AB49" s="24"/>
      <c r="AC49" s="24"/>
      <c r="AD49" s="28"/>
    </row>
    <row r="50" spans="1:30" x14ac:dyDescent="0.2">
      <c r="A50" s="23" t="s">
        <v>399</v>
      </c>
      <c r="B50" s="23" t="s">
        <v>1445</v>
      </c>
      <c r="C50" s="24">
        <v>2024</v>
      </c>
      <c r="D50" s="24" t="s">
        <v>410</v>
      </c>
      <c r="E50" s="24">
        <v>2437110234</v>
      </c>
      <c r="F50" s="24" t="s">
        <v>459</v>
      </c>
      <c r="G50" s="25">
        <v>88.5</v>
      </c>
      <c r="H50" s="25">
        <v>0</v>
      </c>
      <c r="I50" s="25">
        <f t="shared" si="0"/>
        <v>88.5</v>
      </c>
      <c r="J50" s="25">
        <f>VLOOKUP(F50,[3]Sheet2!$A:$B,2,FALSE)</f>
        <v>85.294117647058798</v>
      </c>
      <c r="K50" s="25">
        <v>0</v>
      </c>
      <c r="L50" s="25">
        <f t="shared" si="1"/>
        <v>85.294117647058798</v>
      </c>
      <c r="M50" s="25">
        <f>VLOOKUP(F50,[4]Sheet2!$A:$B,2,FALSE)</f>
        <v>86.95</v>
      </c>
      <c r="N50" s="25">
        <v>0</v>
      </c>
      <c r="O50" s="25">
        <f t="shared" si="2"/>
        <v>86.95</v>
      </c>
      <c r="P50" s="25">
        <v>60</v>
      </c>
      <c r="Q50" s="25">
        <v>0</v>
      </c>
      <c r="R50" s="25">
        <f t="shared" si="3"/>
        <v>60</v>
      </c>
      <c r="S50" s="25">
        <v>40</v>
      </c>
      <c r="T50" s="25">
        <v>0</v>
      </c>
      <c r="U50" s="25">
        <f t="shared" si="4"/>
        <v>40</v>
      </c>
      <c r="V50" s="26">
        <f t="shared" si="5"/>
        <v>82.168088235294093</v>
      </c>
      <c r="W50" s="27">
        <v>46</v>
      </c>
      <c r="X50" s="23">
        <v>32</v>
      </c>
      <c r="Y50" s="23" t="s">
        <v>402</v>
      </c>
      <c r="Z50" s="23">
        <v>145</v>
      </c>
      <c r="AA50" s="24" t="s">
        <v>435</v>
      </c>
      <c r="AB50" s="24"/>
      <c r="AC50" s="24"/>
      <c r="AD50" s="28"/>
    </row>
    <row r="51" spans="1:30" x14ac:dyDescent="0.2">
      <c r="A51" s="23" t="s">
        <v>399</v>
      </c>
      <c r="B51" s="23" t="s">
        <v>1445</v>
      </c>
      <c r="C51" s="24">
        <v>2024</v>
      </c>
      <c r="D51" s="24" t="s">
        <v>412</v>
      </c>
      <c r="E51" s="24">
        <v>2437110132</v>
      </c>
      <c r="F51" s="24" t="s">
        <v>460</v>
      </c>
      <c r="G51" s="25">
        <v>91</v>
      </c>
      <c r="H51" s="25">
        <v>0</v>
      </c>
      <c r="I51" s="25">
        <f t="shared" si="0"/>
        <v>91</v>
      </c>
      <c r="J51" s="25">
        <f>VLOOKUP(F51,[3]Sheet2!$A:$B,2,FALSE)</f>
        <v>84.627450980392197</v>
      </c>
      <c r="K51" s="25">
        <v>1</v>
      </c>
      <c r="L51" s="25">
        <f t="shared" si="1"/>
        <v>85.627450980392197</v>
      </c>
      <c r="M51" s="25">
        <f>VLOOKUP(F51,[4]Sheet2!$A:$B,2,FALSE)</f>
        <v>65.95</v>
      </c>
      <c r="N51" s="25">
        <v>0</v>
      </c>
      <c r="O51" s="25">
        <f t="shared" si="2"/>
        <v>65.95</v>
      </c>
      <c r="P51" s="25">
        <v>60</v>
      </c>
      <c r="Q51" s="25">
        <v>0</v>
      </c>
      <c r="R51" s="25">
        <f t="shared" si="3"/>
        <v>60</v>
      </c>
      <c r="S51" s="25">
        <v>40</v>
      </c>
      <c r="T51" s="25">
        <v>10</v>
      </c>
      <c r="U51" s="25">
        <f t="shared" si="4"/>
        <v>50</v>
      </c>
      <c r="V51" s="26">
        <f t="shared" si="5"/>
        <v>82.118088235294138</v>
      </c>
      <c r="W51" s="27">
        <v>47</v>
      </c>
      <c r="X51" s="23">
        <v>35</v>
      </c>
      <c r="Y51" s="23" t="s">
        <v>402</v>
      </c>
      <c r="Z51" s="23">
        <v>145</v>
      </c>
      <c r="AA51" s="24" t="s">
        <v>435</v>
      </c>
      <c r="AB51" s="24"/>
      <c r="AC51" s="24"/>
      <c r="AD51" s="29"/>
    </row>
    <row r="52" spans="1:30" x14ac:dyDescent="0.2">
      <c r="A52" s="23" t="s">
        <v>399</v>
      </c>
      <c r="B52" s="23" t="s">
        <v>1445</v>
      </c>
      <c r="C52" s="24">
        <v>2024</v>
      </c>
      <c r="D52" s="24" t="s">
        <v>410</v>
      </c>
      <c r="E52" s="24">
        <v>2415110203</v>
      </c>
      <c r="F52" s="24" t="s">
        <v>461</v>
      </c>
      <c r="G52" s="25">
        <v>88</v>
      </c>
      <c r="H52" s="25">
        <v>0</v>
      </c>
      <c r="I52" s="25">
        <f t="shared" si="0"/>
        <v>88</v>
      </c>
      <c r="J52" s="25">
        <f>VLOOKUP(F52,[3]Sheet2!$A:$B,2,FALSE)</f>
        <v>82.549019607843107</v>
      </c>
      <c r="K52" s="25">
        <v>1.2</v>
      </c>
      <c r="L52" s="25">
        <f t="shared" si="1"/>
        <v>83.74901960784311</v>
      </c>
      <c r="M52" s="25">
        <f>VLOOKUP(F52,[4]Sheet2!$A:$B,2,FALSE)</f>
        <v>75.075000000000003</v>
      </c>
      <c r="N52" s="25">
        <v>0</v>
      </c>
      <c r="O52" s="25">
        <f t="shared" si="2"/>
        <v>75.075000000000003</v>
      </c>
      <c r="P52" s="25">
        <v>60</v>
      </c>
      <c r="Q52" s="25">
        <v>0</v>
      </c>
      <c r="R52" s="25">
        <f t="shared" si="3"/>
        <v>60</v>
      </c>
      <c r="S52" s="25">
        <v>60</v>
      </c>
      <c r="T52" s="25">
        <v>6</v>
      </c>
      <c r="U52" s="25">
        <f t="shared" si="4"/>
        <v>66</v>
      </c>
      <c r="V52" s="26">
        <f t="shared" si="5"/>
        <v>81.66551470588233</v>
      </c>
      <c r="W52" s="27">
        <v>48</v>
      </c>
      <c r="X52" s="23">
        <v>46</v>
      </c>
      <c r="Y52" s="23" t="s">
        <v>402</v>
      </c>
      <c r="Z52" s="23">
        <v>145</v>
      </c>
      <c r="AA52" s="24" t="s">
        <v>435</v>
      </c>
      <c r="AB52" s="24"/>
      <c r="AC52" s="24"/>
      <c r="AD52" s="28"/>
    </row>
    <row r="53" spans="1:30" x14ac:dyDescent="0.2">
      <c r="A53" s="23" t="s">
        <v>399</v>
      </c>
      <c r="B53" s="23" t="s">
        <v>1445</v>
      </c>
      <c r="C53" s="24">
        <v>2024</v>
      </c>
      <c r="D53" s="24" t="s">
        <v>410</v>
      </c>
      <c r="E53" s="24">
        <v>2437110227</v>
      </c>
      <c r="F53" s="24" t="s">
        <v>462</v>
      </c>
      <c r="G53" s="25">
        <v>90.5</v>
      </c>
      <c r="H53" s="25">
        <v>3</v>
      </c>
      <c r="I53" s="25">
        <f t="shared" si="0"/>
        <v>93.5</v>
      </c>
      <c r="J53" s="25">
        <f>VLOOKUP(F53,[3]Sheet2!$A:$B,2,FALSE)</f>
        <v>79.039215686274503</v>
      </c>
      <c r="K53" s="25">
        <v>1</v>
      </c>
      <c r="L53" s="25">
        <f t="shared" si="1"/>
        <v>80.039215686274503</v>
      </c>
      <c r="M53" s="25">
        <f>VLOOKUP(F53,[4]Sheet2!$A:$B,2,FALSE)</f>
        <v>82.95</v>
      </c>
      <c r="N53" s="25">
        <v>0</v>
      </c>
      <c r="O53" s="25">
        <f t="shared" si="2"/>
        <v>82.95</v>
      </c>
      <c r="P53" s="25">
        <v>60</v>
      </c>
      <c r="Q53" s="25">
        <v>0</v>
      </c>
      <c r="R53" s="25">
        <f t="shared" si="3"/>
        <v>60</v>
      </c>
      <c r="S53" s="25">
        <v>60</v>
      </c>
      <c r="T53" s="25">
        <v>40</v>
      </c>
      <c r="U53" s="25">
        <f t="shared" si="4"/>
        <v>100</v>
      </c>
      <c r="V53" s="26">
        <f t="shared" si="5"/>
        <v>81.526911764705872</v>
      </c>
      <c r="W53" s="27">
        <v>49</v>
      </c>
      <c r="X53" s="23">
        <v>68</v>
      </c>
      <c r="Y53" s="23" t="s">
        <v>402</v>
      </c>
      <c r="Z53" s="23">
        <v>145</v>
      </c>
      <c r="AA53" s="24" t="s">
        <v>435</v>
      </c>
      <c r="AB53" s="24"/>
      <c r="AC53" s="24"/>
      <c r="AD53" s="28"/>
    </row>
    <row r="54" spans="1:30" x14ac:dyDescent="0.2">
      <c r="A54" s="23" t="s">
        <v>399</v>
      </c>
      <c r="B54" s="23" t="s">
        <v>1445</v>
      </c>
      <c r="C54" s="24">
        <v>2024</v>
      </c>
      <c r="D54" s="24" t="s">
        <v>412</v>
      </c>
      <c r="E54" s="24">
        <v>2437110150</v>
      </c>
      <c r="F54" s="24" t="s">
        <v>463</v>
      </c>
      <c r="G54" s="25">
        <v>90.5</v>
      </c>
      <c r="H54" s="25">
        <v>2.5</v>
      </c>
      <c r="I54" s="25">
        <f t="shared" si="0"/>
        <v>93</v>
      </c>
      <c r="J54" s="25">
        <f>VLOOKUP(F54,[3]Sheet2!$A:$B,2,FALSE)</f>
        <v>77.980392156862706</v>
      </c>
      <c r="K54" s="25">
        <v>2.0499999999999998</v>
      </c>
      <c r="L54" s="25">
        <f t="shared" si="1"/>
        <v>80.030392156862703</v>
      </c>
      <c r="M54" s="25">
        <f>VLOOKUP(F54,[4]Sheet2!$A:$B,2,FALSE)</f>
        <v>86.55</v>
      </c>
      <c r="N54" s="25">
        <v>1.5</v>
      </c>
      <c r="O54" s="25">
        <f t="shared" si="2"/>
        <v>88.05</v>
      </c>
      <c r="P54" s="25">
        <v>60</v>
      </c>
      <c r="Q54" s="25">
        <v>0</v>
      </c>
      <c r="R54" s="25">
        <f t="shared" si="3"/>
        <v>60</v>
      </c>
      <c r="S54" s="25">
        <v>60</v>
      </c>
      <c r="T54" s="25">
        <v>34.799999999999997</v>
      </c>
      <c r="U54" s="25">
        <f t="shared" si="4"/>
        <v>94.8</v>
      </c>
      <c r="V54" s="26">
        <f t="shared" si="5"/>
        <v>81.465294117647019</v>
      </c>
      <c r="W54" s="27">
        <v>50</v>
      </c>
      <c r="X54" s="23">
        <v>79</v>
      </c>
      <c r="Y54" s="23" t="s">
        <v>402</v>
      </c>
      <c r="Z54" s="23">
        <v>145</v>
      </c>
      <c r="AA54" s="24" t="s">
        <v>435</v>
      </c>
      <c r="AB54" s="24"/>
      <c r="AC54" s="24"/>
      <c r="AD54" s="28"/>
    </row>
    <row r="55" spans="1:30" x14ac:dyDescent="0.2">
      <c r="A55" s="23" t="s">
        <v>399</v>
      </c>
      <c r="B55" s="23" t="s">
        <v>1445</v>
      </c>
      <c r="C55" s="24">
        <v>2024</v>
      </c>
      <c r="D55" s="24" t="s">
        <v>400</v>
      </c>
      <c r="E55" s="24">
        <v>2437110204</v>
      </c>
      <c r="F55" s="24" t="s">
        <v>464</v>
      </c>
      <c r="G55" s="25">
        <v>87.42</v>
      </c>
      <c r="H55" s="25">
        <v>1.5</v>
      </c>
      <c r="I55" s="25">
        <f t="shared" si="0"/>
        <v>88.92</v>
      </c>
      <c r="J55" s="25">
        <f>VLOOKUP(F55,[3]Sheet2!$A:$B,2,FALSE)</f>
        <v>80.039215686274503</v>
      </c>
      <c r="K55" s="25">
        <v>0</v>
      </c>
      <c r="L55" s="25">
        <f t="shared" si="1"/>
        <v>80.039215686274503</v>
      </c>
      <c r="M55" s="25">
        <f>VLOOKUP(F55,[4]Sheet2!$A:$B,2,FALSE)</f>
        <v>78.05</v>
      </c>
      <c r="N55" s="25">
        <v>0</v>
      </c>
      <c r="O55" s="25">
        <f t="shared" si="2"/>
        <v>78.05</v>
      </c>
      <c r="P55" s="25">
        <v>60</v>
      </c>
      <c r="Q55" s="25">
        <v>5</v>
      </c>
      <c r="R55" s="25">
        <f t="shared" si="3"/>
        <v>65</v>
      </c>
      <c r="S55" s="25">
        <v>60</v>
      </c>
      <c r="T55" s="25">
        <v>20</v>
      </c>
      <c r="U55" s="25">
        <f t="shared" si="4"/>
        <v>80</v>
      </c>
      <c r="V55" s="26">
        <f t="shared" si="5"/>
        <v>80.073911764705883</v>
      </c>
      <c r="W55" s="27">
        <v>51</v>
      </c>
      <c r="X55" s="23">
        <v>61</v>
      </c>
      <c r="Y55" s="23" t="s">
        <v>402</v>
      </c>
      <c r="Z55" s="23">
        <v>145</v>
      </c>
      <c r="AA55" s="24" t="s">
        <v>435</v>
      </c>
      <c r="AB55" s="24"/>
      <c r="AC55" s="24"/>
      <c r="AD55" s="28"/>
    </row>
    <row r="56" spans="1:30" x14ac:dyDescent="0.2">
      <c r="A56" s="23" t="s">
        <v>399</v>
      </c>
      <c r="B56" s="23" t="s">
        <v>1445</v>
      </c>
      <c r="C56" s="24">
        <v>2024</v>
      </c>
      <c r="D56" s="24" t="s">
        <v>412</v>
      </c>
      <c r="E56" s="24">
        <v>2437110127</v>
      </c>
      <c r="F56" s="24" t="s">
        <v>465</v>
      </c>
      <c r="G56" s="25">
        <v>90.5</v>
      </c>
      <c r="H56" s="25">
        <v>3</v>
      </c>
      <c r="I56" s="25">
        <f t="shared" si="0"/>
        <v>93.5</v>
      </c>
      <c r="J56" s="25">
        <f>VLOOKUP(F56,[3]Sheet2!$A:$B,2,FALSE)</f>
        <v>75.274509803921603</v>
      </c>
      <c r="K56" s="25">
        <v>1.2</v>
      </c>
      <c r="L56" s="25">
        <f t="shared" si="1"/>
        <v>76.474509803921606</v>
      </c>
      <c r="M56" s="25">
        <f>VLOOKUP(F56,[4]Sheet2!$A:$B,2,FALSE)</f>
        <v>89.8</v>
      </c>
      <c r="N56" s="25">
        <v>5.5</v>
      </c>
      <c r="O56" s="25">
        <f t="shared" si="2"/>
        <v>95.3</v>
      </c>
      <c r="P56" s="25">
        <v>60</v>
      </c>
      <c r="Q56" s="25">
        <v>30</v>
      </c>
      <c r="R56" s="25">
        <f t="shared" si="3"/>
        <v>90</v>
      </c>
      <c r="S56" s="25">
        <v>60</v>
      </c>
      <c r="T56" s="25">
        <v>20</v>
      </c>
      <c r="U56" s="25">
        <f t="shared" si="4"/>
        <v>80</v>
      </c>
      <c r="V56" s="26">
        <f t="shared" si="5"/>
        <v>79.970882352941203</v>
      </c>
      <c r="W56" s="27">
        <v>52</v>
      </c>
      <c r="X56" s="23">
        <v>98</v>
      </c>
      <c r="Y56" s="23" t="s">
        <v>402</v>
      </c>
      <c r="Z56" s="23">
        <v>145</v>
      </c>
      <c r="AA56" s="24" t="s">
        <v>435</v>
      </c>
      <c r="AB56" s="24"/>
      <c r="AC56" s="24"/>
      <c r="AD56" s="29"/>
    </row>
    <row r="57" spans="1:30" x14ac:dyDescent="0.2">
      <c r="A57" s="23" t="s">
        <v>399</v>
      </c>
      <c r="B57" s="23" t="s">
        <v>1445</v>
      </c>
      <c r="C57" s="24">
        <v>2024</v>
      </c>
      <c r="D57" s="24" t="s">
        <v>412</v>
      </c>
      <c r="E57" s="24">
        <v>2308110387</v>
      </c>
      <c r="F57" s="24" t="s">
        <v>466</v>
      </c>
      <c r="G57" s="25">
        <v>89.5</v>
      </c>
      <c r="H57" s="25">
        <v>0</v>
      </c>
      <c r="I57" s="25">
        <f t="shared" si="0"/>
        <v>89.5</v>
      </c>
      <c r="J57" s="25">
        <f>VLOOKUP(F57,[3]Sheet2!$A:$B,2,FALSE)</f>
        <v>80.686274509803894</v>
      </c>
      <c r="K57" s="25">
        <v>1.7</v>
      </c>
      <c r="L57" s="25">
        <f t="shared" si="1"/>
        <v>82.386274509803897</v>
      </c>
      <c r="M57" s="25">
        <f>VLOOKUP(F57,[4]Sheet2!$A:$B,2,FALSE)</f>
        <v>78.650000000000006</v>
      </c>
      <c r="N57" s="25">
        <v>0</v>
      </c>
      <c r="O57" s="25">
        <f t="shared" si="2"/>
        <v>78.650000000000006</v>
      </c>
      <c r="P57" s="25">
        <v>60</v>
      </c>
      <c r="Q57" s="25">
        <v>0</v>
      </c>
      <c r="R57" s="25">
        <f t="shared" si="3"/>
        <v>60</v>
      </c>
      <c r="S57" s="25">
        <v>40</v>
      </c>
      <c r="T57" s="25">
        <v>0</v>
      </c>
      <c r="U57" s="25">
        <f t="shared" si="4"/>
        <v>40</v>
      </c>
      <c r="V57" s="26">
        <f t="shared" si="5"/>
        <v>79.672205882352927</v>
      </c>
      <c r="W57" s="27">
        <v>53</v>
      </c>
      <c r="X57" s="23">
        <v>57</v>
      </c>
      <c r="Y57" s="23" t="s">
        <v>402</v>
      </c>
      <c r="Z57" s="23">
        <v>145</v>
      </c>
      <c r="AA57" s="24" t="s">
        <v>435</v>
      </c>
      <c r="AB57" s="24"/>
      <c r="AC57" s="24"/>
      <c r="AD57" s="29"/>
    </row>
    <row r="58" spans="1:30" x14ac:dyDescent="0.2">
      <c r="A58" s="23" t="s">
        <v>399</v>
      </c>
      <c r="B58" s="23" t="s">
        <v>1445</v>
      </c>
      <c r="C58" s="24">
        <v>2024</v>
      </c>
      <c r="D58" s="24" t="s">
        <v>405</v>
      </c>
      <c r="E58" s="24">
        <v>2437110178</v>
      </c>
      <c r="F58" s="24" t="s">
        <v>467</v>
      </c>
      <c r="G58" s="25">
        <v>88.75</v>
      </c>
      <c r="H58" s="25">
        <v>0.5</v>
      </c>
      <c r="I58" s="25">
        <f t="shared" si="0"/>
        <v>89.25</v>
      </c>
      <c r="J58" s="25">
        <f>VLOOKUP(F58,[3]Sheet2!$A:$B,2,FALSE)</f>
        <v>80.588235294117695</v>
      </c>
      <c r="K58" s="25">
        <v>0</v>
      </c>
      <c r="L58" s="25">
        <f t="shared" si="1"/>
        <v>80.588235294117695</v>
      </c>
      <c r="M58" s="25">
        <f>VLOOKUP(F58,[4]Sheet2!$A:$B,2,FALSE)</f>
        <v>80.3</v>
      </c>
      <c r="N58" s="25">
        <v>0</v>
      </c>
      <c r="O58" s="25">
        <f t="shared" si="2"/>
        <v>80.3</v>
      </c>
      <c r="P58" s="25">
        <v>60</v>
      </c>
      <c r="Q58" s="25">
        <v>0</v>
      </c>
      <c r="R58" s="25">
        <f t="shared" si="3"/>
        <v>60</v>
      </c>
      <c r="S58" s="25">
        <v>40</v>
      </c>
      <c r="T58" s="25">
        <v>25</v>
      </c>
      <c r="U58" s="25">
        <f t="shared" si="4"/>
        <v>65</v>
      </c>
      <c r="V58" s="26">
        <f t="shared" si="5"/>
        <v>79.631176470588272</v>
      </c>
      <c r="W58" s="27">
        <v>54</v>
      </c>
      <c r="X58" s="23">
        <v>58</v>
      </c>
      <c r="Y58" s="23" t="s">
        <v>402</v>
      </c>
      <c r="Z58" s="23">
        <v>145</v>
      </c>
      <c r="AA58" s="24" t="s">
        <v>435</v>
      </c>
      <c r="AB58" s="24"/>
      <c r="AC58" s="24"/>
      <c r="AD58" s="28"/>
    </row>
    <row r="59" spans="1:30" x14ac:dyDescent="0.2">
      <c r="A59" s="23" t="s">
        <v>399</v>
      </c>
      <c r="B59" s="23" t="s">
        <v>1445</v>
      </c>
      <c r="C59" s="24">
        <v>2024</v>
      </c>
      <c r="D59" s="24" t="s">
        <v>400</v>
      </c>
      <c r="E59" s="24">
        <v>2415110161</v>
      </c>
      <c r="F59" s="24" t="s">
        <v>468</v>
      </c>
      <c r="G59" s="25">
        <v>89</v>
      </c>
      <c r="H59" s="25">
        <v>0</v>
      </c>
      <c r="I59" s="25">
        <f t="shared" si="0"/>
        <v>89</v>
      </c>
      <c r="J59" s="25">
        <f>VLOOKUP(F59,[3]Sheet2!$A:$B,2,FALSE)</f>
        <v>82.6666666666667</v>
      </c>
      <c r="K59" s="25">
        <v>0</v>
      </c>
      <c r="L59" s="25">
        <f t="shared" si="1"/>
        <v>82.6666666666667</v>
      </c>
      <c r="M59" s="25">
        <f>VLOOKUP(F59,[4]Sheet2!$A:$B,2,FALSE)</f>
        <v>72.7</v>
      </c>
      <c r="N59" s="25">
        <v>0</v>
      </c>
      <c r="O59" s="25">
        <f t="shared" si="2"/>
        <v>72.7</v>
      </c>
      <c r="P59" s="25">
        <v>60</v>
      </c>
      <c r="Q59" s="25">
        <v>0</v>
      </c>
      <c r="R59" s="25">
        <f t="shared" si="3"/>
        <v>60</v>
      </c>
      <c r="S59" s="25">
        <v>40</v>
      </c>
      <c r="T59" s="25">
        <v>0</v>
      </c>
      <c r="U59" s="25">
        <f t="shared" si="4"/>
        <v>40</v>
      </c>
      <c r="V59" s="26">
        <f t="shared" si="5"/>
        <v>79.535000000000039</v>
      </c>
      <c r="W59" s="27">
        <v>55</v>
      </c>
      <c r="X59" s="23">
        <v>45</v>
      </c>
      <c r="Y59" s="23" t="s">
        <v>402</v>
      </c>
      <c r="Z59" s="23">
        <v>145</v>
      </c>
      <c r="AA59" s="24" t="s">
        <v>435</v>
      </c>
      <c r="AB59" s="24"/>
      <c r="AC59" s="24"/>
      <c r="AD59" s="28"/>
    </row>
    <row r="60" spans="1:30" x14ac:dyDescent="0.2">
      <c r="A60" s="23" t="s">
        <v>399</v>
      </c>
      <c r="B60" s="23" t="s">
        <v>1445</v>
      </c>
      <c r="C60" s="24">
        <v>2024</v>
      </c>
      <c r="D60" s="24" t="s">
        <v>412</v>
      </c>
      <c r="E60" s="24">
        <v>2437110135</v>
      </c>
      <c r="F60" s="24" t="s">
        <v>469</v>
      </c>
      <c r="G60" s="25">
        <v>89.5</v>
      </c>
      <c r="H60" s="25">
        <v>0</v>
      </c>
      <c r="I60" s="25">
        <f t="shared" si="0"/>
        <v>89.5</v>
      </c>
      <c r="J60" s="25">
        <f>VLOOKUP(F60,[3]Sheet2!$A:$B,2,FALSE)</f>
        <v>78.274509803921603</v>
      </c>
      <c r="K60" s="25">
        <v>2.95</v>
      </c>
      <c r="L60" s="25">
        <f t="shared" si="1"/>
        <v>81.224509803921606</v>
      </c>
      <c r="M60" s="25">
        <f>VLOOKUP(F60,[4]Sheet2!$A:$B,2,FALSE)</f>
        <v>72.05</v>
      </c>
      <c r="N60" s="25">
        <v>0</v>
      </c>
      <c r="O60" s="25">
        <f t="shared" si="2"/>
        <v>72.05</v>
      </c>
      <c r="P60" s="25">
        <v>60</v>
      </c>
      <c r="Q60" s="25">
        <v>0</v>
      </c>
      <c r="R60" s="25">
        <f t="shared" si="3"/>
        <v>60</v>
      </c>
      <c r="S60" s="25">
        <v>40</v>
      </c>
      <c r="T60" s="25">
        <v>20</v>
      </c>
      <c r="U60" s="25">
        <f t="shared" si="4"/>
        <v>60</v>
      </c>
      <c r="V60" s="26">
        <f t="shared" si="5"/>
        <v>79.470882352941217</v>
      </c>
      <c r="W60" s="27">
        <v>56</v>
      </c>
      <c r="X60" s="23">
        <v>77</v>
      </c>
      <c r="Y60" s="23" t="s">
        <v>402</v>
      </c>
      <c r="Z60" s="23">
        <v>145</v>
      </c>
      <c r="AA60" s="24" t="s">
        <v>435</v>
      </c>
      <c r="AB60" s="24"/>
      <c r="AC60" s="24"/>
      <c r="AD60" s="29"/>
    </row>
    <row r="61" spans="1:30" x14ac:dyDescent="0.2">
      <c r="A61" s="23" t="s">
        <v>399</v>
      </c>
      <c r="B61" s="23" t="s">
        <v>1445</v>
      </c>
      <c r="C61" s="24">
        <v>2024</v>
      </c>
      <c r="D61" s="24" t="s">
        <v>412</v>
      </c>
      <c r="E61" s="24">
        <v>2408110274</v>
      </c>
      <c r="F61" s="24" t="s">
        <v>470</v>
      </c>
      <c r="G61" s="25">
        <v>89.5</v>
      </c>
      <c r="H61" s="25">
        <v>0</v>
      </c>
      <c r="I61" s="25">
        <f t="shared" si="0"/>
        <v>89.5</v>
      </c>
      <c r="J61" s="25">
        <f>VLOOKUP(F61,[3]Sheet2!$A:$B,2,FALSE)</f>
        <v>82.156862745097996</v>
      </c>
      <c r="K61" s="25">
        <v>0</v>
      </c>
      <c r="L61" s="25">
        <f t="shared" si="1"/>
        <v>82.156862745097996</v>
      </c>
      <c r="M61" s="25">
        <f>VLOOKUP(F61,[4]Sheet2!$A:$B,2,FALSE)</f>
        <v>77.55</v>
      </c>
      <c r="N61" s="25">
        <v>0</v>
      </c>
      <c r="O61" s="25">
        <f t="shared" si="2"/>
        <v>77.55</v>
      </c>
      <c r="P61" s="25">
        <v>60</v>
      </c>
      <c r="Q61" s="25">
        <v>0</v>
      </c>
      <c r="R61" s="25">
        <f t="shared" si="3"/>
        <v>60</v>
      </c>
      <c r="S61" s="25">
        <v>40</v>
      </c>
      <c r="T61" s="25">
        <v>0</v>
      </c>
      <c r="U61" s="25">
        <f t="shared" si="4"/>
        <v>40</v>
      </c>
      <c r="V61" s="26">
        <f t="shared" si="5"/>
        <v>79.445147058823494</v>
      </c>
      <c r="W61" s="27">
        <v>57</v>
      </c>
      <c r="X61" s="23">
        <v>48</v>
      </c>
      <c r="Y61" s="23" t="s">
        <v>402</v>
      </c>
      <c r="Z61" s="23">
        <v>145</v>
      </c>
      <c r="AA61" s="24" t="s">
        <v>435</v>
      </c>
      <c r="AB61" s="24"/>
      <c r="AC61" s="24"/>
      <c r="AD61" s="29"/>
    </row>
    <row r="62" spans="1:30" x14ac:dyDescent="0.2">
      <c r="A62" s="23" t="s">
        <v>399</v>
      </c>
      <c r="B62" s="23" t="s">
        <v>1445</v>
      </c>
      <c r="C62" s="24">
        <v>2024</v>
      </c>
      <c r="D62" s="24" t="s">
        <v>400</v>
      </c>
      <c r="E62" s="24">
        <v>2437110206</v>
      </c>
      <c r="F62" s="24" t="s">
        <v>471</v>
      </c>
      <c r="G62" s="25">
        <v>88.57</v>
      </c>
      <c r="H62" s="25">
        <v>0</v>
      </c>
      <c r="I62" s="25">
        <f t="shared" si="0"/>
        <v>88.57</v>
      </c>
      <c r="J62" s="25">
        <f>VLOOKUP(F62,[3]Sheet2!$A:$B,2,FALSE)</f>
        <v>82</v>
      </c>
      <c r="K62" s="25">
        <v>0</v>
      </c>
      <c r="L62" s="25">
        <f t="shared" si="1"/>
        <v>82</v>
      </c>
      <c r="M62" s="25">
        <f>VLOOKUP(F62,[4]Sheet2!$A:$B,2,FALSE)</f>
        <v>80.575000000000003</v>
      </c>
      <c r="N62" s="25">
        <v>0</v>
      </c>
      <c r="O62" s="25">
        <f t="shared" si="2"/>
        <v>80.575000000000003</v>
      </c>
      <c r="P62" s="25">
        <v>60</v>
      </c>
      <c r="Q62" s="25">
        <v>0</v>
      </c>
      <c r="R62" s="25">
        <f t="shared" si="3"/>
        <v>60</v>
      </c>
      <c r="S62" s="25">
        <v>40</v>
      </c>
      <c r="T62" s="25">
        <v>0</v>
      </c>
      <c r="U62" s="25">
        <f t="shared" si="4"/>
        <v>40</v>
      </c>
      <c r="V62" s="26">
        <f t="shared" si="5"/>
        <v>79.385750000000002</v>
      </c>
      <c r="W62" s="27">
        <v>58</v>
      </c>
      <c r="X62" s="23">
        <v>49</v>
      </c>
      <c r="Y62" s="23" t="s">
        <v>402</v>
      </c>
      <c r="Z62" s="23">
        <v>145</v>
      </c>
      <c r="AA62" s="24" t="s">
        <v>435</v>
      </c>
      <c r="AB62" s="24"/>
      <c r="AC62" s="24"/>
      <c r="AD62" s="28"/>
    </row>
    <row r="63" spans="1:30" x14ac:dyDescent="0.2">
      <c r="A63" s="23" t="s">
        <v>399</v>
      </c>
      <c r="B63" s="23" t="s">
        <v>1445</v>
      </c>
      <c r="C63" s="24">
        <v>2024</v>
      </c>
      <c r="D63" s="24" t="s">
        <v>405</v>
      </c>
      <c r="E63" s="24">
        <v>2408110165</v>
      </c>
      <c r="F63" s="24" t="s">
        <v>472</v>
      </c>
      <c r="G63" s="25">
        <v>90.12</v>
      </c>
      <c r="H63" s="25">
        <v>0.5</v>
      </c>
      <c r="I63" s="25">
        <f t="shared" si="0"/>
        <v>90.62</v>
      </c>
      <c r="J63" s="25">
        <f>VLOOKUP(F63,[3]Sheet2!$A:$B,2,FALSE)</f>
        <v>82.274509803921603</v>
      </c>
      <c r="K63" s="25">
        <v>0</v>
      </c>
      <c r="L63" s="25">
        <f t="shared" si="1"/>
        <v>82.274509803921603</v>
      </c>
      <c r="M63" s="25">
        <f>VLOOKUP(F63,[4]Sheet2!$A:$B,2,FALSE)</f>
        <v>70.650000000000006</v>
      </c>
      <c r="N63" s="25">
        <v>1.5</v>
      </c>
      <c r="O63" s="25">
        <f t="shared" si="2"/>
        <v>72.150000000000006</v>
      </c>
      <c r="P63" s="25">
        <v>60</v>
      </c>
      <c r="Q63" s="25">
        <v>0</v>
      </c>
      <c r="R63" s="25">
        <f t="shared" si="3"/>
        <v>60</v>
      </c>
      <c r="S63" s="25">
        <v>40</v>
      </c>
      <c r="T63" s="25">
        <v>0</v>
      </c>
      <c r="U63" s="25">
        <f t="shared" si="4"/>
        <v>40</v>
      </c>
      <c r="V63" s="26">
        <f t="shared" si="5"/>
        <v>79.375382352941202</v>
      </c>
      <c r="W63" s="27">
        <v>59</v>
      </c>
      <c r="X63" s="23">
        <v>47</v>
      </c>
      <c r="Y63" s="23" t="s">
        <v>402</v>
      </c>
      <c r="Z63" s="23">
        <v>145</v>
      </c>
      <c r="AA63" s="24"/>
      <c r="AB63" s="24"/>
      <c r="AC63" s="24"/>
      <c r="AD63" s="28"/>
    </row>
    <row r="64" spans="1:30" x14ac:dyDescent="0.2">
      <c r="A64" s="23" t="s">
        <v>399</v>
      </c>
      <c r="B64" s="23" t="s">
        <v>1445</v>
      </c>
      <c r="C64" s="24">
        <v>2024</v>
      </c>
      <c r="D64" s="24" t="s">
        <v>410</v>
      </c>
      <c r="E64" s="24">
        <v>2434110543</v>
      </c>
      <c r="F64" s="24" t="s">
        <v>473</v>
      </c>
      <c r="G64" s="25">
        <v>88</v>
      </c>
      <c r="H64" s="25">
        <v>0</v>
      </c>
      <c r="I64" s="25">
        <f t="shared" si="0"/>
        <v>88</v>
      </c>
      <c r="J64" s="25">
        <f>VLOOKUP(F64,[3]Sheet2!$A:$B,2,FALSE)</f>
        <v>77.607843137254903</v>
      </c>
      <c r="K64" s="25">
        <v>1.7</v>
      </c>
      <c r="L64" s="25">
        <f t="shared" si="1"/>
        <v>79.307843137254906</v>
      </c>
      <c r="M64" s="25">
        <f>VLOOKUP(F64,[4]Sheet2!$A:$B,2,FALSE)</f>
        <v>80.099999999999994</v>
      </c>
      <c r="N64" s="25">
        <v>0</v>
      </c>
      <c r="O64" s="25">
        <f t="shared" si="2"/>
        <v>80.099999999999994</v>
      </c>
      <c r="P64" s="25">
        <v>60</v>
      </c>
      <c r="Q64" s="25">
        <v>0</v>
      </c>
      <c r="R64" s="25">
        <f t="shared" si="3"/>
        <v>60</v>
      </c>
      <c r="S64" s="25">
        <v>60</v>
      </c>
      <c r="T64" s="25">
        <v>20</v>
      </c>
      <c r="U64" s="25">
        <f t="shared" si="4"/>
        <v>80</v>
      </c>
      <c r="V64" s="26">
        <f t="shared" si="5"/>
        <v>79.285882352941172</v>
      </c>
      <c r="W64" s="27">
        <v>60</v>
      </c>
      <c r="X64" s="23">
        <v>83</v>
      </c>
      <c r="Y64" s="23" t="s">
        <v>402</v>
      </c>
      <c r="Z64" s="23">
        <v>145</v>
      </c>
      <c r="AA64" s="24"/>
      <c r="AB64" s="24"/>
      <c r="AC64" s="24"/>
      <c r="AD64" s="28"/>
    </row>
    <row r="65" spans="1:30" x14ac:dyDescent="0.2">
      <c r="A65" s="23" t="s">
        <v>399</v>
      </c>
      <c r="B65" s="23" t="s">
        <v>1445</v>
      </c>
      <c r="C65" s="24">
        <v>2024</v>
      </c>
      <c r="D65" s="24" t="s">
        <v>410</v>
      </c>
      <c r="E65" s="24">
        <v>2437110236</v>
      </c>
      <c r="F65" s="24" t="s">
        <v>474</v>
      </c>
      <c r="G65" s="25">
        <v>87.5</v>
      </c>
      <c r="H65" s="25">
        <v>0</v>
      </c>
      <c r="I65" s="25">
        <f t="shared" si="0"/>
        <v>87.5</v>
      </c>
      <c r="J65" s="25">
        <f>VLOOKUP(F65,[3]Sheet2!$A:$B,2,FALSE)</f>
        <v>83.235294117647101</v>
      </c>
      <c r="K65" s="25">
        <v>0</v>
      </c>
      <c r="L65" s="25">
        <f t="shared" si="1"/>
        <v>83.235294117647101</v>
      </c>
      <c r="M65" s="25">
        <f>VLOOKUP(F65,[4]Sheet2!$A:$B,2,FALSE)</f>
        <v>60</v>
      </c>
      <c r="N65" s="25">
        <v>0</v>
      </c>
      <c r="O65" s="25">
        <f t="shared" si="2"/>
        <v>60</v>
      </c>
      <c r="P65" s="25">
        <v>60</v>
      </c>
      <c r="Q65" s="25">
        <v>0</v>
      </c>
      <c r="R65" s="25">
        <f t="shared" si="3"/>
        <v>60</v>
      </c>
      <c r="S65" s="25">
        <v>40</v>
      </c>
      <c r="T65" s="25">
        <v>0</v>
      </c>
      <c r="U65" s="25">
        <f t="shared" si="4"/>
        <v>40</v>
      </c>
      <c r="V65" s="26">
        <f t="shared" si="5"/>
        <v>79.176470588235333</v>
      </c>
      <c r="W65" s="27">
        <v>61</v>
      </c>
      <c r="X65" s="23">
        <v>42</v>
      </c>
      <c r="Y65" s="23" t="s">
        <v>402</v>
      </c>
      <c r="Z65" s="23">
        <v>145</v>
      </c>
      <c r="AA65" s="24"/>
      <c r="AB65" s="24"/>
      <c r="AC65" s="24"/>
      <c r="AD65" s="28"/>
    </row>
    <row r="66" spans="1:30" x14ac:dyDescent="0.2">
      <c r="A66" s="23" t="s">
        <v>399</v>
      </c>
      <c r="B66" s="23" t="s">
        <v>1445</v>
      </c>
      <c r="C66" s="24">
        <v>2024</v>
      </c>
      <c r="D66" s="24" t="s">
        <v>410</v>
      </c>
      <c r="E66" s="24">
        <v>2437110237</v>
      </c>
      <c r="F66" s="24" t="s">
        <v>475</v>
      </c>
      <c r="G66" s="25">
        <v>87.5</v>
      </c>
      <c r="H66" s="25">
        <v>0</v>
      </c>
      <c r="I66" s="25">
        <f t="shared" si="0"/>
        <v>87.5</v>
      </c>
      <c r="J66" s="25">
        <f>VLOOKUP(F66,[3]Sheet2!$A:$B,2,FALSE)</f>
        <v>79.176470588235304</v>
      </c>
      <c r="K66" s="25">
        <v>1.2</v>
      </c>
      <c r="L66" s="25">
        <f t="shared" si="1"/>
        <v>80.376470588235307</v>
      </c>
      <c r="M66" s="25">
        <f>VLOOKUP(F66,[4]Sheet2!$A:$B,2,FALSE)</f>
        <v>88.45</v>
      </c>
      <c r="N66" s="25">
        <v>0</v>
      </c>
      <c r="O66" s="25">
        <f t="shared" si="2"/>
        <v>88.45</v>
      </c>
      <c r="P66" s="25">
        <v>60</v>
      </c>
      <c r="Q66" s="25">
        <v>0</v>
      </c>
      <c r="R66" s="25">
        <f t="shared" si="3"/>
        <v>60</v>
      </c>
      <c r="S66" s="25">
        <v>42</v>
      </c>
      <c r="T66" s="25">
        <v>10</v>
      </c>
      <c r="U66" s="25">
        <f t="shared" si="4"/>
        <v>52</v>
      </c>
      <c r="V66" s="26">
        <f t="shared" si="5"/>
        <v>79.054852941176478</v>
      </c>
      <c r="W66" s="27">
        <v>62</v>
      </c>
      <c r="X66" s="23">
        <v>66</v>
      </c>
      <c r="Y66" s="23" t="s">
        <v>402</v>
      </c>
      <c r="Z66" s="23">
        <v>145</v>
      </c>
      <c r="AA66" s="24"/>
      <c r="AB66" s="24"/>
      <c r="AC66" s="24"/>
      <c r="AD66" s="28"/>
    </row>
    <row r="67" spans="1:30" x14ac:dyDescent="0.2">
      <c r="A67" s="23" t="s">
        <v>399</v>
      </c>
      <c r="B67" s="23" t="s">
        <v>1445</v>
      </c>
      <c r="C67" s="24">
        <v>2024</v>
      </c>
      <c r="D67" s="24" t="s">
        <v>400</v>
      </c>
      <c r="E67" s="24">
        <v>2437110188</v>
      </c>
      <c r="F67" s="24" t="s">
        <v>476</v>
      </c>
      <c r="G67" s="25">
        <v>87.42</v>
      </c>
      <c r="H67" s="25">
        <v>2</v>
      </c>
      <c r="I67" s="25">
        <f t="shared" si="0"/>
        <v>89.42</v>
      </c>
      <c r="J67" s="25">
        <f>VLOOKUP(F67,[3]Sheet2!$A:$B,2,FALSE)</f>
        <v>81.117647058823493</v>
      </c>
      <c r="K67" s="25">
        <v>0</v>
      </c>
      <c r="L67" s="25">
        <f t="shared" si="1"/>
        <v>81.117647058823493</v>
      </c>
      <c r="M67" s="25">
        <f>VLOOKUP(F67,[4]Sheet2!$A:$B,2,FALSE)</f>
        <v>84.85</v>
      </c>
      <c r="N67" s="25">
        <v>0</v>
      </c>
      <c r="O67" s="25">
        <f t="shared" si="2"/>
        <v>84.85</v>
      </c>
      <c r="P67" s="25">
        <v>60</v>
      </c>
      <c r="Q67" s="25">
        <v>0</v>
      </c>
      <c r="R67" s="25">
        <f t="shared" si="3"/>
        <v>60</v>
      </c>
      <c r="S67" s="25">
        <v>40</v>
      </c>
      <c r="T67" s="25">
        <v>0</v>
      </c>
      <c r="U67" s="25">
        <f t="shared" si="4"/>
        <v>40</v>
      </c>
      <c r="V67" s="26">
        <f t="shared" si="5"/>
        <v>79.022735294117638</v>
      </c>
      <c r="W67" s="27">
        <v>63</v>
      </c>
      <c r="X67" s="23">
        <v>56</v>
      </c>
      <c r="Y67" s="23" t="s">
        <v>402</v>
      </c>
      <c r="Z67" s="23">
        <v>145</v>
      </c>
      <c r="AA67" s="24"/>
      <c r="AB67" s="24"/>
      <c r="AC67" s="24"/>
      <c r="AD67" s="28"/>
    </row>
    <row r="68" spans="1:30" x14ac:dyDescent="0.2">
      <c r="A68" s="23" t="s">
        <v>399</v>
      </c>
      <c r="B68" s="23" t="s">
        <v>1445</v>
      </c>
      <c r="C68" s="24">
        <v>2024</v>
      </c>
      <c r="D68" s="24" t="s">
        <v>405</v>
      </c>
      <c r="E68" s="24">
        <v>2437110173</v>
      </c>
      <c r="F68" s="24" t="s">
        <v>477</v>
      </c>
      <c r="G68" s="25">
        <v>87.37</v>
      </c>
      <c r="H68" s="25">
        <v>2</v>
      </c>
      <c r="I68" s="25">
        <f t="shared" si="0"/>
        <v>89.37</v>
      </c>
      <c r="J68" s="25">
        <f>VLOOKUP(F68,[3]Sheet2!$A:$B,2,FALSE)</f>
        <v>77.705882352941202</v>
      </c>
      <c r="K68" s="25">
        <v>0</v>
      </c>
      <c r="L68" s="25">
        <f t="shared" si="1"/>
        <v>77.705882352941202</v>
      </c>
      <c r="M68" s="25">
        <f>VLOOKUP(F68,[4]Sheet2!$A:$B,2,FALSE)</f>
        <v>75.599999999999994</v>
      </c>
      <c r="N68" s="25">
        <v>0</v>
      </c>
      <c r="O68" s="25">
        <f t="shared" si="2"/>
        <v>75.599999999999994</v>
      </c>
      <c r="P68" s="25">
        <v>60</v>
      </c>
      <c r="Q68" s="25">
        <v>0</v>
      </c>
      <c r="R68" s="25">
        <f t="shared" si="3"/>
        <v>60</v>
      </c>
      <c r="S68" s="25">
        <v>60</v>
      </c>
      <c r="T68" s="25">
        <v>40</v>
      </c>
      <c r="U68" s="25">
        <f t="shared" si="4"/>
        <v>100</v>
      </c>
      <c r="V68" s="26">
        <f t="shared" si="5"/>
        <v>78.996411764705897</v>
      </c>
      <c r="W68" s="27">
        <v>64</v>
      </c>
      <c r="X68" s="23">
        <v>82</v>
      </c>
      <c r="Y68" s="23" t="s">
        <v>402</v>
      </c>
      <c r="Z68" s="23">
        <v>145</v>
      </c>
      <c r="AA68" s="24"/>
      <c r="AB68" s="24"/>
      <c r="AC68" s="24"/>
      <c r="AD68" s="28"/>
    </row>
    <row r="69" spans="1:30" x14ac:dyDescent="0.2">
      <c r="A69" s="23" t="s">
        <v>399</v>
      </c>
      <c r="B69" s="23" t="s">
        <v>1445</v>
      </c>
      <c r="C69" s="24">
        <v>2024</v>
      </c>
      <c r="D69" s="24" t="s">
        <v>400</v>
      </c>
      <c r="E69" s="24">
        <v>2437110210</v>
      </c>
      <c r="F69" s="24" t="s">
        <v>478</v>
      </c>
      <c r="G69" s="25">
        <v>89</v>
      </c>
      <c r="H69" s="25">
        <v>0</v>
      </c>
      <c r="I69" s="25">
        <f t="shared" ref="I69:I132" si="6">G69+H69</f>
        <v>89</v>
      </c>
      <c r="J69" s="25">
        <f>VLOOKUP(F69,[3]Sheet2!$A:$B,2,FALSE)</f>
        <v>81.235294117647101</v>
      </c>
      <c r="K69" s="25">
        <v>0</v>
      </c>
      <c r="L69" s="25">
        <f t="shared" ref="L69:L132" si="7">J69+K69</f>
        <v>81.235294117647101</v>
      </c>
      <c r="M69" s="25">
        <f>VLOOKUP(F69,[4]Sheet2!$A:$B,2,FALSE)</f>
        <v>80.05</v>
      </c>
      <c r="N69" s="25">
        <v>0</v>
      </c>
      <c r="O69" s="25">
        <f t="shared" ref="O69:O132" si="8">M69+N69</f>
        <v>80.05</v>
      </c>
      <c r="P69" s="25">
        <v>60</v>
      </c>
      <c r="Q69" s="25">
        <v>0</v>
      </c>
      <c r="R69" s="25">
        <f t="shared" ref="R69:R132" si="9">P69+Q69</f>
        <v>60</v>
      </c>
      <c r="S69" s="25">
        <v>40</v>
      </c>
      <c r="T69" s="25">
        <v>0</v>
      </c>
      <c r="U69" s="25">
        <f t="shared" ref="U69:U132" si="10">S69+T69</f>
        <v>40</v>
      </c>
      <c r="V69" s="26">
        <f t="shared" ref="V69:V132" si="11">I69*0.1+L69*0.75+O69*0.05+R69*0.05+U69*0.05</f>
        <v>78.828970588235322</v>
      </c>
      <c r="W69" s="27">
        <v>65</v>
      </c>
      <c r="X69" s="23">
        <v>55</v>
      </c>
      <c r="Y69" s="23" t="s">
        <v>402</v>
      </c>
      <c r="Z69" s="23">
        <v>145</v>
      </c>
      <c r="AA69" s="24"/>
      <c r="AB69" s="24"/>
      <c r="AC69" s="24"/>
      <c r="AD69" s="28"/>
    </row>
    <row r="70" spans="1:30" x14ac:dyDescent="0.2">
      <c r="A70" s="23" t="s">
        <v>399</v>
      </c>
      <c r="B70" s="23" t="s">
        <v>1445</v>
      </c>
      <c r="C70" s="24">
        <v>2024</v>
      </c>
      <c r="D70" s="24" t="s">
        <v>400</v>
      </c>
      <c r="E70" s="24">
        <v>2437110195</v>
      </c>
      <c r="F70" s="24" t="s">
        <v>479</v>
      </c>
      <c r="G70" s="25">
        <v>89.57</v>
      </c>
      <c r="H70" s="25">
        <v>0</v>
      </c>
      <c r="I70" s="25">
        <f t="shared" si="6"/>
        <v>89.57</v>
      </c>
      <c r="J70" s="25">
        <f>VLOOKUP(F70,[3]Sheet2!$A:$B,2,FALSE)</f>
        <v>79.705882352941202</v>
      </c>
      <c r="K70" s="25">
        <v>1.2</v>
      </c>
      <c r="L70" s="25">
        <f t="shared" si="7"/>
        <v>80.905882352941205</v>
      </c>
      <c r="M70" s="25">
        <f>VLOOKUP(F70,[4]Sheet2!$A:$B,2,FALSE)</f>
        <v>66.224999999999994</v>
      </c>
      <c r="N70" s="25">
        <v>0</v>
      </c>
      <c r="O70" s="25">
        <f t="shared" si="8"/>
        <v>66.224999999999994</v>
      </c>
      <c r="P70" s="25">
        <v>60</v>
      </c>
      <c r="Q70" s="25">
        <v>0</v>
      </c>
      <c r="R70" s="25">
        <f t="shared" si="9"/>
        <v>60</v>
      </c>
      <c r="S70" s="25">
        <v>40</v>
      </c>
      <c r="T70" s="25">
        <v>15</v>
      </c>
      <c r="U70" s="25">
        <f t="shared" si="10"/>
        <v>55</v>
      </c>
      <c r="V70" s="26">
        <f t="shared" si="11"/>
        <v>78.697661764705899</v>
      </c>
      <c r="W70" s="27">
        <v>66</v>
      </c>
      <c r="X70" s="23">
        <v>63</v>
      </c>
      <c r="Y70" s="23" t="s">
        <v>414</v>
      </c>
      <c r="Z70" s="23">
        <v>145</v>
      </c>
      <c r="AA70" s="24"/>
      <c r="AB70" s="24"/>
      <c r="AC70" s="24"/>
      <c r="AD70" s="28"/>
    </row>
    <row r="71" spans="1:30" x14ac:dyDescent="0.2">
      <c r="A71" s="23" t="s">
        <v>399</v>
      </c>
      <c r="B71" s="23" t="s">
        <v>1445</v>
      </c>
      <c r="C71" s="24">
        <v>2024</v>
      </c>
      <c r="D71" s="24" t="s">
        <v>412</v>
      </c>
      <c r="E71" s="24">
        <v>2437110147</v>
      </c>
      <c r="F71" s="24" t="s">
        <v>480</v>
      </c>
      <c r="G71" s="25">
        <v>89.5</v>
      </c>
      <c r="H71" s="25">
        <v>0</v>
      </c>
      <c r="I71" s="25">
        <f t="shared" si="6"/>
        <v>89.5</v>
      </c>
      <c r="J71" s="25">
        <f>VLOOKUP(F71,[3]Sheet2!$A:$B,2,FALSE)</f>
        <v>80.568627450980401</v>
      </c>
      <c r="K71" s="25">
        <v>0</v>
      </c>
      <c r="L71" s="25">
        <f t="shared" si="7"/>
        <v>80.568627450980401</v>
      </c>
      <c r="M71" s="25">
        <f>VLOOKUP(F71,[4]Sheet2!$A:$B,2,FALSE)</f>
        <v>74</v>
      </c>
      <c r="N71" s="25">
        <v>0</v>
      </c>
      <c r="O71" s="25">
        <f t="shared" si="8"/>
        <v>74</v>
      </c>
      <c r="P71" s="25">
        <v>60</v>
      </c>
      <c r="Q71" s="25">
        <v>0</v>
      </c>
      <c r="R71" s="25">
        <f t="shared" si="9"/>
        <v>60</v>
      </c>
      <c r="S71" s="25">
        <v>40</v>
      </c>
      <c r="T71" s="25">
        <v>0</v>
      </c>
      <c r="U71" s="25">
        <f t="shared" si="10"/>
        <v>40</v>
      </c>
      <c r="V71" s="26">
        <f t="shared" si="11"/>
        <v>78.07647058823531</v>
      </c>
      <c r="W71" s="27">
        <v>67</v>
      </c>
      <c r="X71" s="23">
        <v>59</v>
      </c>
      <c r="Y71" s="23" t="s">
        <v>402</v>
      </c>
      <c r="Z71" s="23">
        <v>145</v>
      </c>
      <c r="AA71" s="24"/>
      <c r="AB71" s="24"/>
      <c r="AC71" s="24"/>
      <c r="AD71" s="28"/>
    </row>
    <row r="72" spans="1:30" x14ac:dyDescent="0.2">
      <c r="A72" s="23" t="s">
        <v>399</v>
      </c>
      <c r="B72" s="23" t="s">
        <v>1445</v>
      </c>
      <c r="C72" s="24">
        <v>2024</v>
      </c>
      <c r="D72" s="24" t="s">
        <v>405</v>
      </c>
      <c r="E72" s="24">
        <v>2437110151</v>
      </c>
      <c r="F72" s="24" t="s">
        <v>481</v>
      </c>
      <c r="G72" s="25">
        <v>88.37</v>
      </c>
      <c r="H72" s="25">
        <v>0</v>
      </c>
      <c r="I72" s="25">
        <f t="shared" si="6"/>
        <v>88.37</v>
      </c>
      <c r="J72" s="25">
        <f>VLOOKUP(F72,[3]Sheet2!$A:$B,2,FALSE)</f>
        <v>80.215686274509807</v>
      </c>
      <c r="K72" s="25">
        <v>0</v>
      </c>
      <c r="L72" s="25">
        <f t="shared" si="7"/>
        <v>80.215686274509807</v>
      </c>
      <c r="M72" s="25">
        <f>VLOOKUP(F72,[4]Sheet2!$A:$B,2,FALSE)</f>
        <v>81.349999999999994</v>
      </c>
      <c r="N72" s="25">
        <v>0</v>
      </c>
      <c r="O72" s="25">
        <f t="shared" si="8"/>
        <v>81.349999999999994</v>
      </c>
      <c r="P72" s="25">
        <v>60</v>
      </c>
      <c r="Q72" s="25">
        <v>0</v>
      </c>
      <c r="R72" s="25">
        <f t="shared" si="9"/>
        <v>60</v>
      </c>
      <c r="S72" s="25">
        <v>40</v>
      </c>
      <c r="T72" s="25">
        <v>0</v>
      </c>
      <c r="U72" s="25">
        <f t="shared" si="10"/>
        <v>40</v>
      </c>
      <c r="V72" s="26">
        <f t="shared" si="11"/>
        <v>78.066264705882347</v>
      </c>
      <c r="W72" s="27">
        <v>68</v>
      </c>
      <c r="X72" s="23">
        <v>60</v>
      </c>
      <c r="Y72" s="23" t="s">
        <v>402</v>
      </c>
      <c r="Z72" s="23">
        <v>145</v>
      </c>
      <c r="AA72" s="24"/>
      <c r="AB72" s="24"/>
      <c r="AC72" s="24"/>
      <c r="AD72" s="28"/>
    </row>
    <row r="73" spans="1:30" x14ac:dyDescent="0.2">
      <c r="A73" s="23" t="s">
        <v>399</v>
      </c>
      <c r="B73" s="23" t="s">
        <v>1445</v>
      </c>
      <c r="C73" s="24">
        <v>2024</v>
      </c>
      <c r="D73" s="24" t="s">
        <v>400</v>
      </c>
      <c r="E73" s="24">
        <v>2437110199</v>
      </c>
      <c r="F73" s="24" t="s">
        <v>482</v>
      </c>
      <c r="G73" s="25">
        <v>88.57</v>
      </c>
      <c r="H73" s="25">
        <v>0</v>
      </c>
      <c r="I73" s="25">
        <f t="shared" si="6"/>
        <v>88.57</v>
      </c>
      <c r="J73" s="25">
        <f>VLOOKUP(F73,[3]Sheet2!$A:$B,2,FALSE)</f>
        <v>81.411764705882305</v>
      </c>
      <c r="K73" s="25">
        <v>0</v>
      </c>
      <c r="L73" s="25">
        <f t="shared" si="7"/>
        <v>81.411764705882305</v>
      </c>
      <c r="M73" s="25">
        <f>VLOOKUP(F73,[4]Sheet2!$A:$B,2,FALSE)</f>
        <v>61.7</v>
      </c>
      <c r="N73" s="25">
        <v>0</v>
      </c>
      <c r="O73" s="25">
        <f t="shared" si="8"/>
        <v>61.7</v>
      </c>
      <c r="P73" s="25">
        <v>60</v>
      </c>
      <c r="Q73" s="25">
        <v>0</v>
      </c>
      <c r="R73" s="25">
        <f t="shared" si="9"/>
        <v>60</v>
      </c>
      <c r="S73" s="25">
        <v>40</v>
      </c>
      <c r="T73" s="25">
        <v>0</v>
      </c>
      <c r="U73" s="25">
        <f t="shared" si="10"/>
        <v>40</v>
      </c>
      <c r="V73" s="26">
        <f t="shared" si="11"/>
        <v>78.000823529411718</v>
      </c>
      <c r="W73" s="27">
        <v>69</v>
      </c>
      <c r="X73" s="23">
        <v>53</v>
      </c>
      <c r="Y73" s="23" t="s">
        <v>414</v>
      </c>
      <c r="Z73" s="23">
        <v>145</v>
      </c>
      <c r="AA73" s="24"/>
      <c r="AB73" s="24"/>
      <c r="AC73" s="24"/>
      <c r="AD73" s="28"/>
    </row>
    <row r="74" spans="1:30" x14ac:dyDescent="0.2">
      <c r="A74" s="23" t="s">
        <v>399</v>
      </c>
      <c r="B74" s="23" t="s">
        <v>1445</v>
      </c>
      <c r="C74" s="24">
        <v>2024</v>
      </c>
      <c r="D74" s="24" t="s">
        <v>412</v>
      </c>
      <c r="E74" s="24">
        <v>2437110124</v>
      </c>
      <c r="F74" s="24" t="s">
        <v>483</v>
      </c>
      <c r="G74" s="25">
        <v>89.5</v>
      </c>
      <c r="H74" s="25">
        <v>0</v>
      </c>
      <c r="I74" s="25">
        <f t="shared" si="6"/>
        <v>89.5</v>
      </c>
      <c r="J74" s="25">
        <f>VLOOKUP(F74,[3]Sheet2!$A:$B,2,FALSE)</f>
        <v>76.254901960784295</v>
      </c>
      <c r="K74" s="25">
        <v>1.2</v>
      </c>
      <c r="L74" s="25">
        <f t="shared" si="7"/>
        <v>77.454901960784298</v>
      </c>
      <c r="M74" s="25">
        <f>VLOOKUP(F74,[4]Sheet2!$A:$B,2,FALSE)</f>
        <v>81.95</v>
      </c>
      <c r="N74" s="25">
        <v>0</v>
      </c>
      <c r="O74" s="25">
        <f t="shared" si="8"/>
        <v>81.95</v>
      </c>
      <c r="P74" s="25">
        <v>60</v>
      </c>
      <c r="Q74" s="25">
        <v>0</v>
      </c>
      <c r="R74" s="25">
        <f t="shared" si="9"/>
        <v>60</v>
      </c>
      <c r="S74" s="25">
        <v>40</v>
      </c>
      <c r="T74" s="25">
        <v>35</v>
      </c>
      <c r="U74" s="25">
        <f t="shared" si="10"/>
        <v>75</v>
      </c>
      <c r="V74" s="26">
        <f t="shared" si="11"/>
        <v>77.888676470588223</v>
      </c>
      <c r="W74" s="27">
        <v>70</v>
      </c>
      <c r="X74" s="23">
        <v>91</v>
      </c>
      <c r="Y74" s="23" t="s">
        <v>402</v>
      </c>
      <c r="Z74" s="23">
        <v>145</v>
      </c>
      <c r="AA74" s="24"/>
      <c r="AB74" s="24"/>
      <c r="AC74" s="24"/>
      <c r="AD74" s="29"/>
    </row>
    <row r="75" spans="1:30" x14ac:dyDescent="0.2">
      <c r="A75" s="23" t="s">
        <v>399</v>
      </c>
      <c r="B75" s="23" t="s">
        <v>1445</v>
      </c>
      <c r="C75" s="24">
        <v>2024</v>
      </c>
      <c r="D75" s="24" t="s">
        <v>405</v>
      </c>
      <c r="E75" s="24">
        <v>2437110179</v>
      </c>
      <c r="F75" s="24" t="s">
        <v>484</v>
      </c>
      <c r="G75" s="25">
        <v>87</v>
      </c>
      <c r="H75" s="25">
        <v>0</v>
      </c>
      <c r="I75" s="25">
        <f t="shared" si="6"/>
        <v>87</v>
      </c>
      <c r="J75" s="25">
        <f>VLOOKUP(F75,[3]Sheet2!$A:$B,2,FALSE)</f>
        <v>79.588235294117695</v>
      </c>
      <c r="K75" s="25">
        <v>0</v>
      </c>
      <c r="L75" s="25">
        <f t="shared" si="7"/>
        <v>79.588235294117695</v>
      </c>
      <c r="M75" s="25">
        <f>VLOOKUP(F75,[4]Sheet2!$A:$B,2,FALSE)</f>
        <v>73.325000000000003</v>
      </c>
      <c r="N75" s="25">
        <v>0</v>
      </c>
      <c r="O75" s="25">
        <f t="shared" si="8"/>
        <v>73.325000000000003</v>
      </c>
      <c r="P75" s="25">
        <v>60</v>
      </c>
      <c r="Q75" s="25">
        <v>0</v>
      </c>
      <c r="R75" s="25">
        <f t="shared" si="9"/>
        <v>60</v>
      </c>
      <c r="S75" s="25">
        <v>40</v>
      </c>
      <c r="T75" s="25">
        <v>15</v>
      </c>
      <c r="U75" s="25">
        <f t="shared" si="10"/>
        <v>55</v>
      </c>
      <c r="V75" s="26">
        <f t="shared" si="11"/>
        <v>77.807426470588283</v>
      </c>
      <c r="W75" s="27">
        <v>71</v>
      </c>
      <c r="X75" s="23">
        <v>64</v>
      </c>
      <c r="Y75" s="23" t="s">
        <v>402</v>
      </c>
      <c r="Z75" s="23">
        <v>145</v>
      </c>
      <c r="AA75" s="24"/>
      <c r="AB75" s="24"/>
      <c r="AC75" s="24"/>
      <c r="AD75" s="28"/>
    </row>
    <row r="76" spans="1:30" x14ac:dyDescent="0.2">
      <c r="A76" s="23" t="s">
        <v>399</v>
      </c>
      <c r="B76" s="23" t="s">
        <v>1445</v>
      </c>
      <c r="C76" s="24">
        <v>2024</v>
      </c>
      <c r="D76" s="24" t="s">
        <v>400</v>
      </c>
      <c r="E76" s="24">
        <v>2437110184</v>
      </c>
      <c r="F76" s="24" t="s">
        <v>485</v>
      </c>
      <c r="G76" s="25">
        <v>89.28</v>
      </c>
      <c r="H76" s="25">
        <v>2.5</v>
      </c>
      <c r="I76" s="25">
        <f t="shared" si="6"/>
        <v>91.78</v>
      </c>
      <c r="J76" s="25">
        <f>VLOOKUP(F76,[3]Sheet2!$A:$B,2,FALSE)</f>
        <v>78.352941176470594</v>
      </c>
      <c r="K76" s="25">
        <v>0</v>
      </c>
      <c r="L76" s="25">
        <f t="shared" si="7"/>
        <v>78.352941176470594</v>
      </c>
      <c r="M76" s="25">
        <f>VLOOKUP(F76,[4]Sheet2!$A:$B,2,FALSE)</f>
        <v>80</v>
      </c>
      <c r="N76" s="25">
        <v>0</v>
      </c>
      <c r="O76" s="25">
        <f t="shared" si="8"/>
        <v>80</v>
      </c>
      <c r="P76" s="25">
        <v>60</v>
      </c>
      <c r="Q76" s="25">
        <v>0</v>
      </c>
      <c r="R76" s="25">
        <f t="shared" si="9"/>
        <v>60</v>
      </c>
      <c r="S76" s="25">
        <v>40</v>
      </c>
      <c r="T76" s="25">
        <v>15</v>
      </c>
      <c r="U76" s="25">
        <f t="shared" si="10"/>
        <v>55</v>
      </c>
      <c r="V76" s="26">
        <f t="shared" si="11"/>
        <v>77.692705882352939</v>
      </c>
      <c r="W76" s="27">
        <v>72</v>
      </c>
      <c r="X76" s="23">
        <v>75</v>
      </c>
      <c r="Y76" s="23" t="s">
        <v>402</v>
      </c>
      <c r="Z76" s="23">
        <v>145</v>
      </c>
      <c r="AA76" s="24"/>
      <c r="AB76" s="24"/>
      <c r="AC76" s="24"/>
      <c r="AD76" s="28"/>
    </row>
    <row r="77" spans="1:30" x14ac:dyDescent="0.2">
      <c r="A77" s="23" t="s">
        <v>399</v>
      </c>
      <c r="B77" s="23" t="s">
        <v>1445</v>
      </c>
      <c r="C77" s="24">
        <v>2024</v>
      </c>
      <c r="D77" s="24" t="s">
        <v>405</v>
      </c>
      <c r="E77" s="24">
        <v>2437110153</v>
      </c>
      <c r="F77" s="24" t="s">
        <v>486</v>
      </c>
      <c r="G77" s="25">
        <v>88.25</v>
      </c>
      <c r="H77" s="25">
        <v>0</v>
      </c>
      <c r="I77" s="25">
        <f t="shared" si="6"/>
        <v>88.25</v>
      </c>
      <c r="J77" s="25">
        <f>VLOOKUP(F77,[3]Sheet2!$A:$B,2,FALSE)</f>
        <v>79.745098039215705</v>
      </c>
      <c r="K77" s="25">
        <v>0</v>
      </c>
      <c r="L77" s="25">
        <f t="shared" si="7"/>
        <v>79.745098039215705</v>
      </c>
      <c r="M77" s="25">
        <f>VLOOKUP(F77,[4]Sheet2!$A:$B,2,FALSE)</f>
        <v>80.3</v>
      </c>
      <c r="N77" s="25">
        <v>0</v>
      </c>
      <c r="O77" s="25">
        <f t="shared" si="8"/>
        <v>80.3</v>
      </c>
      <c r="P77" s="25">
        <v>60</v>
      </c>
      <c r="Q77" s="25">
        <v>0</v>
      </c>
      <c r="R77" s="25">
        <f t="shared" si="9"/>
        <v>60</v>
      </c>
      <c r="S77" s="25">
        <v>40</v>
      </c>
      <c r="T77" s="25">
        <v>0</v>
      </c>
      <c r="U77" s="25">
        <f t="shared" si="10"/>
        <v>40</v>
      </c>
      <c r="V77" s="26">
        <f t="shared" si="11"/>
        <v>77.648823529411786</v>
      </c>
      <c r="W77" s="27">
        <v>73</v>
      </c>
      <c r="X77" s="23">
        <v>62</v>
      </c>
      <c r="Y77" s="23" t="s">
        <v>402</v>
      </c>
      <c r="Z77" s="23">
        <v>145</v>
      </c>
      <c r="AA77" s="24"/>
      <c r="AB77" s="24"/>
      <c r="AC77" s="24"/>
      <c r="AD77" s="28"/>
    </row>
    <row r="78" spans="1:30" x14ac:dyDescent="0.2">
      <c r="A78" s="23" t="s">
        <v>399</v>
      </c>
      <c r="B78" s="23" t="s">
        <v>1445</v>
      </c>
      <c r="C78" s="24">
        <v>2024</v>
      </c>
      <c r="D78" s="24" t="s">
        <v>410</v>
      </c>
      <c r="E78" s="24">
        <v>2437110222</v>
      </c>
      <c r="F78" s="24" t="s">
        <v>487</v>
      </c>
      <c r="G78" s="25">
        <v>87</v>
      </c>
      <c r="H78" s="25">
        <v>0</v>
      </c>
      <c r="I78" s="25">
        <f t="shared" si="6"/>
        <v>87</v>
      </c>
      <c r="J78" s="25">
        <f>VLOOKUP(F78,[3]Sheet2!$A:$B,2,FALSE)</f>
        <v>79.372549019607803</v>
      </c>
      <c r="K78" s="25">
        <v>0</v>
      </c>
      <c r="L78" s="25">
        <f t="shared" si="7"/>
        <v>79.372549019607803</v>
      </c>
      <c r="M78" s="25">
        <f>VLOOKUP(F78,[4]Sheet2!$A:$B,2,FALSE)</f>
        <v>64.7</v>
      </c>
      <c r="N78" s="25">
        <v>0</v>
      </c>
      <c r="O78" s="25">
        <f t="shared" si="8"/>
        <v>64.7</v>
      </c>
      <c r="P78" s="25">
        <v>60</v>
      </c>
      <c r="Q78" s="25">
        <v>0</v>
      </c>
      <c r="R78" s="25">
        <f t="shared" si="9"/>
        <v>60</v>
      </c>
      <c r="S78" s="25">
        <v>40</v>
      </c>
      <c r="T78" s="25">
        <v>15</v>
      </c>
      <c r="U78" s="25">
        <f t="shared" si="10"/>
        <v>55</v>
      </c>
      <c r="V78" s="26">
        <f t="shared" si="11"/>
        <v>77.214411764705858</v>
      </c>
      <c r="W78" s="27">
        <v>74</v>
      </c>
      <c r="X78" s="23">
        <v>65</v>
      </c>
      <c r="Y78" s="23" t="s">
        <v>402</v>
      </c>
      <c r="Z78" s="23">
        <v>145</v>
      </c>
      <c r="AA78" s="24"/>
      <c r="AB78" s="24"/>
      <c r="AC78" s="24"/>
      <c r="AD78" s="28"/>
    </row>
    <row r="79" spans="1:30" x14ac:dyDescent="0.2">
      <c r="A79" s="23" t="s">
        <v>399</v>
      </c>
      <c r="B79" s="23" t="s">
        <v>1445</v>
      </c>
      <c r="C79" s="24">
        <v>2024</v>
      </c>
      <c r="D79" s="24" t="s">
        <v>405</v>
      </c>
      <c r="E79" s="24">
        <v>2437110180</v>
      </c>
      <c r="F79" s="24" t="s">
        <v>488</v>
      </c>
      <c r="G79" s="25">
        <v>87.625</v>
      </c>
      <c r="H79" s="25">
        <v>2</v>
      </c>
      <c r="I79" s="25">
        <f t="shared" si="6"/>
        <v>89.625</v>
      </c>
      <c r="J79" s="25">
        <f>VLOOKUP(F79,[3]Sheet2!$A:$B,2,FALSE)</f>
        <v>75.352941176470594</v>
      </c>
      <c r="K79" s="25">
        <v>0</v>
      </c>
      <c r="L79" s="25">
        <f t="shared" si="7"/>
        <v>75.352941176470594</v>
      </c>
      <c r="M79" s="25">
        <f>VLOOKUP(F79,[4]Sheet2!$A:$B,2,FALSE)</f>
        <v>81.849999999999994</v>
      </c>
      <c r="N79" s="25">
        <v>0</v>
      </c>
      <c r="O79" s="25">
        <f t="shared" si="8"/>
        <v>81.849999999999994</v>
      </c>
      <c r="P79" s="25">
        <v>60</v>
      </c>
      <c r="Q79" s="25">
        <v>22</v>
      </c>
      <c r="R79" s="25">
        <f t="shared" si="9"/>
        <v>82</v>
      </c>
      <c r="S79" s="25">
        <v>40</v>
      </c>
      <c r="T79" s="25">
        <v>28.574999999999999</v>
      </c>
      <c r="U79" s="25">
        <f t="shared" si="10"/>
        <v>68.575000000000003</v>
      </c>
      <c r="V79" s="26">
        <f t="shared" si="11"/>
        <v>77.098455882352937</v>
      </c>
      <c r="W79" s="27">
        <v>75</v>
      </c>
      <c r="X79" s="23">
        <v>96</v>
      </c>
      <c r="Y79" s="23" t="s">
        <v>414</v>
      </c>
      <c r="Z79" s="23">
        <v>145</v>
      </c>
      <c r="AA79" s="24"/>
      <c r="AB79" s="24"/>
      <c r="AC79" s="24"/>
      <c r="AD79" s="28"/>
    </row>
    <row r="80" spans="1:30" x14ac:dyDescent="0.2">
      <c r="A80" s="23" t="s">
        <v>399</v>
      </c>
      <c r="B80" s="23" t="s">
        <v>1445</v>
      </c>
      <c r="C80" s="24">
        <v>2024</v>
      </c>
      <c r="D80" s="24" t="s">
        <v>400</v>
      </c>
      <c r="E80" s="24">
        <v>2437110194</v>
      </c>
      <c r="F80" s="24" t="s">
        <v>489</v>
      </c>
      <c r="G80" s="25">
        <v>89.14</v>
      </c>
      <c r="H80" s="25">
        <v>0</v>
      </c>
      <c r="I80" s="25">
        <f t="shared" si="6"/>
        <v>89.14</v>
      </c>
      <c r="J80" s="25">
        <f>VLOOKUP(F80,[3]Sheet2!$A:$B,2,FALSE)</f>
        <v>78.313725490196106</v>
      </c>
      <c r="K80" s="25">
        <v>0</v>
      </c>
      <c r="L80" s="25">
        <f t="shared" si="7"/>
        <v>78.313725490196106</v>
      </c>
      <c r="M80" s="25">
        <f>VLOOKUP(F80,[4]Sheet2!$A:$B,2,FALSE)</f>
        <v>62.4</v>
      </c>
      <c r="N80" s="25">
        <v>0</v>
      </c>
      <c r="O80" s="25">
        <f t="shared" si="8"/>
        <v>62.4</v>
      </c>
      <c r="P80" s="25">
        <v>60</v>
      </c>
      <c r="Q80" s="25">
        <v>0</v>
      </c>
      <c r="R80" s="25">
        <f t="shared" si="9"/>
        <v>60</v>
      </c>
      <c r="S80" s="25">
        <v>40</v>
      </c>
      <c r="T80" s="25">
        <v>25</v>
      </c>
      <c r="U80" s="25">
        <f t="shared" si="10"/>
        <v>65</v>
      </c>
      <c r="V80" s="26">
        <f t="shared" si="11"/>
        <v>77.019294117647078</v>
      </c>
      <c r="W80" s="27">
        <v>76</v>
      </c>
      <c r="X80" s="23">
        <v>76</v>
      </c>
      <c r="Y80" s="23" t="s">
        <v>414</v>
      </c>
      <c r="Z80" s="23">
        <v>145</v>
      </c>
      <c r="AA80" s="24"/>
      <c r="AB80" s="24"/>
      <c r="AC80" s="24"/>
      <c r="AD80" s="28"/>
    </row>
    <row r="81" spans="1:30" x14ac:dyDescent="0.2">
      <c r="A81" s="23" t="s">
        <v>399</v>
      </c>
      <c r="B81" s="23" t="s">
        <v>1445</v>
      </c>
      <c r="C81" s="24">
        <v>2024</v>
      </c>
      <c r="D81" s="24" t="s">
        <v>400</v>
      </c>
      <c r="E81" s="24">
        <v>2437110186</v>
      </c>
      <c r="F81" s="24" t="s">
        <v>490</v>
      </c>
      <c r="G81" s="25">
        <v>87.14</v>
      </c>
      <c r="H81" s="25">
        <v>0</v>
      </c>
      <c r="I81" s="25">
        <f t="shared" si="6"/>
        <v>87.14</v>
      </c>
      <c r="J81" s="25">
        <f>VLOOKUP(F81,[3]Sheet2!$A:$B,2,FALSE)</f>
        <v>78.941176470588204</v>
      </c>
      <c r="K81" s="25">
        <v>0</v>
      </c>
      <c r="L81" s="25">
        <f t="shared" si="7"/>
        <v>78.941176470588204</v>
      </c>
      <c r="M81" s="25">
        <f>VLOOKUP(F81,[4]Sheet2!$A:$B,2,FALSE)</f>
        <v>79.650000000000006</v>
      </c>
      <c r="N81" s="25">
        <v>0</v>
      </c>
      <c r="O81" s="25">
        <f t="shared" si="8"/>
        <v>79.650000000000006</v>
      </c>
      <c r="P81" s="25">
        <v>60</v>
      </c>
      <c r="Q81" s="25">
        <v>0</v>
      </c>
      <c r="R81" s="25">
        <f t="shared" si="9"/>
        <v>60</v>
      </c>
      <c r="S81" s="25">
        <v>40</v>
      </c>
      <c r="T81" s="25">
        <v>0</v>
      </c>
      <c r="U81" s="25">
        <f t="shared" si="10"/>
        <v>40</v>
      </c>
      <c r="V81" s="26">
        <f t="shared" si="11"/>
        <v>76.90238235294116</v>
      </c>
      <c r="W81" s="27">
        <v>77</v>
      </c>
      <c r="X81" s="23">
        <v>69</v>
      </c>
      <c r="Y81" s="23" t="s">
        <v>402</v>
      </c>
      <c r="Z81" s="23">
        <v>145</v>
      </c>
      <c r="AA81" s="24"/>
      <c r="AB81" s="24"/>
      <c r="AC81" s="24"/>
      <c r="AD81" s="28"/>
    </row>
    <row r="82" spans="1:30" x14ac:dyDescent="0.2">
      <c r="A82" s="23" t="s">
        <v>399</v>
      </c>
      <c r="B82" s="23" t="s">
        <v>1445</v>
      </c>
      <c r="C82" s="24">
        <v>2024</v>
      </c>
      <c r="D82" s="24" t="s">
        <v>410</v>
      </c>
      <c r="E82" s="24">
        <v>2437110232</v>
      </c>
      <c r="F82" s="24" t="s">
        <v>491</v>
      </c>
      <c r="G82" s="25">
        <v>87.5</v>
      </c>
      <c r="H82" s="25">
        <v>0</v>
      </c>
      <c r="I82" s="25">
        <f t="shared" si="6"/>
        <v>87.5</v>
      </c>
      <c r="J82" s="25">
        <f>VLOOKUP(F82,[3]Sheet2!$A:$B,2,FALSE)</f>
        <v>77.980392156862706</v>
      </c>
      <c r="K82" s="25">
        <v>1.2</v>
      </c>
      <c r="L82" s="25">
        <f t="shared" si="7"/>
        <v>79.180392156862709</v>
      </c>
      <c r="M82" s="25">
        <f>VLOOKUP(F82,[4]Sheet2!$A:$B,2,FALSE)</f>
        <v>74.650000000000006</v>
      </c>
      <c r="N82" s="25">
        <v>0</v>
      </c>
      <c r="O82" s="25">
        <f t="shared" si="8"/>
        <v>74.650000000000006</v>
      </c>
      <c r="P82" s="25">
        <v>60</v>
      </c>
      <c r="Q82" s="25">
        <v>0</v>
      </c>
      <c r="R82" s="25">
        <f t="shared" si="9"/>
        <v>60</v>
      </c>
      <c r="S82" s="25">
        <v>40</v>
      </c>
      <c r="T82" s="25">
        <v>0</v>
      </c>
      <c r="U82" s="25">
        <f t="shared" si="10"/>
        <v>40</v>
      </c>
      <c r="V82" s="26">
        <f t="shared" si="11"/>
        <v>76.867794117647037</v>
      </c>
      <c r="W82" s="27">
        <v>78</v>
      </c>
      <c r="X82" s="23">
        <v>80</v>
      </c>
      <c r="Y82" s="23" t="s">
        <v>402</v>
      </c>
      <c r="Z82" s="23">
        <v>145</v>
      </c>
      <c r="AA82" s="24"/>
      <c r="AB82" s="24"/>
      <c r="AC82" s="24"/>
      <c r="AD82" s="28"/>
    </row>
    <row r="83" spans="1:30" x14ac:dyDescent="0.2">
      <c r="A83" s="23" t="s">
        <v>399</v>
      </c>
      <c r="B83" s="23" t="s">
        <v>1445</v>
      </c>
      <c r="C83" s="24">
        <v>2024</v>
      </c>
      <c r="D83" s="24" t="s">
        <v>400</v>
      </c>
      <c r="E83" s="24">
        <v>2437110205</v>
      </c>
      <c r="F83" s="24" t="s">
        <v>492</v>
      </c>
      <c r="G83" s="25">
        <v>88</v>
      </c>
      <c r="H83" s="25">
        <v>0</v>
      </c>
      <c r="I83" s="25">
        <f t="shared" si="6"/>
        <v>88</v>
      </c>
      <c r="J83" s="25">
        <f>VLOOKUP(F83,[3]Sheet2!$A:$B,2,FALSE)</f>
        <v>78.882352941176507</v>
      </c>
      <c r="K83" s="25">
        <v>0</v>
      </c>
      <c r="L83" s="25">
        <f t="shared" si="7"/>
        <v>78.882352941176507</v>
      </c>
      <c r="M83" s="25">
        <f>VLOOKUP(F83,[4]Sheet2!$A:$B,2,FALSE)</f>
        <v>73.75</v>
      </c>
      <c r="N83" s="25">
        <v>0</v>
      </c>
      <c r="O83" s="25">
        <f t="shared" si="8"/>
        <v>73.75</v>
      </c>
      <c r="P83" s="25">
        <v>60</v>
      </c>
      <c r="Q83" s="25">
        <v>0</v>
      </c>
      <c r="R83" s="25">
        <f t="shared" si="9"/>
        <v>60</v>
      </c>
      <c r="S83" s="25">
        <v>40</v>
      </c>
      <c r="T83" s="25">
        <v>0</v>
      </c>
      <c r="U83" s="25">
        <f t="shared" si="10"/>
        <v>40</v>
      </c>
      <c r="V83" s="26">
        <f t="shared" si="11"/>
        <v>76.649264705882374</v>
      </c>
      <c r="W83" s="27">
        <v>79</v>
      </c>
      <c r="X83" s="23">
        <v>71</v>
      </c>
      <c r="Y83" s="23" t="s">
        <v>414</v>
      </c>
      <c r="Z83" s="23">
        <v>145</v>
      </c>
      <c r="AA83" s="24"/>
      <c r="AB83" s="24"/>
      <c r="AC83" s="24"/>
      <c r="AD83" s="28"/>
    </row>
    <row r="84" spans="1:30" x14ac:dyDescent="0.2">
      <c r="A84" s="23" t="s">
        <v>399</v>
      </c>
      <c r="B84" s="23" t="s">
        <v>1445</v>
      </c>
      <c r="C84" s="24">
        <v>2024</v>
      </c>
      <c r="D84" s="24" t="s">
        <v>410</v>
      </c>
      <c r="E84" s="24">
        <v>2437110233</v>
      </c>
      <c r="F84" s="24" t="s">
        <v>493</v>
      </c>
      <c r="G84" s="25">
        <v>87.5</v>
      </c>
      <c r="H84" s="25">
        <v>0</v>
      </c>
      <c r="I84" s="25">
        <f t="shared" si="6"/>
        <v>87.5</v>
      </c>
      <c r="J84" s="25">
        <f>VLOOKUP(F84,[3]Sheet2!$A:$B,2,FALSE)</f>
        <v>78.784313725490193</v>
      </c>
      <c r="K84" s="25">
        <v>0</v>
      </c>
      <c r="L84" s="25">
        <f t="shared" si="7"/>
        <v>78.784313725490193</v>
      </c>
      <c r="M84" s="25">
        <f>VLOOKUP(F84,[4]Sheet2!$A:$B,2,FALSE)</f>
        <v>75.95</v>
      </c>
      <c r="N84" s="25">
        <v>0</v>
      </c>
      <c r="O84" s="25">
        <f t="shared" si="8"/>
        <v>75.95</v>
      </c>
      <c r="P84" s="25">
        <v>60</v>
      </c>
      <c r="Q84" s="25">
        <v>0</v>
      </c>
      <c r="R84" s="25">
        <f t="shared" si="9"/>
        <v>60</v>
      </c>
      <c r="S84" s="25">
        <v>40</v>
      </c>
      <c r="T84" s="25">
        <v>0</v>
      </c>
      <c r="U84" s="25">
        <f t="shared" si="10"/>
        <v>40</v>
      </c>
      <c r="V84" s="26">
        <f t="shared" si="11"/>
        <v>76.635735294117652</v>
      </c>
      <c r="W84" s="27">
        <v>80</v>
      </c>
      <c r="X84" s="23">
        <v>72</v>
      </c>
      <c r="Y84" s="23" t="s">
        <v>402</v>
      </c>
      <c r="Z84" s="23">
        <v>145</v>
      </c>
      <c r="AA84" s="24"/>
      <c r="AB84" s="24"/>
      <c r="AC84" s="24"/>
      <c r="AD84" s="28"/>
    </row>
    <row r="85" spans="1:30" x14ac:dyDescent="0.2">
      <c r="A85" s="23" t="s">
        <v>399</v>
      </c>
      <c r="B85" s="23" t="s">
        <v>1445</v>
      </c>
      <c r="C85" s="24">
        <v>2024</v>
      </c>
      <c r="D85" s="24" t="s">
        <v>412</v>
      </c>
      <c r="E85" s="24">
        <v>2437110142</v>
      </c>
      <c r="F85" s="24" t="s">
        <v>494</v>
      </c>
      <c r="G85" s="25">
        <v>89.5</v>
      </c>
      <c r="H85" s="25">
        <v>0</v>
      </c>
      <c r="I85" s="25">
        <f t="shared" si="6"/>
        <v>89.5</v>
      </c>
      <c r="J85" s="25">
        <f>VLOOKUP(F85,[3]Sheet2!$A:$B,2,FALSE)</f>
        <v>79.078431372549005</v>
      </c>
      <c r="K85" s="25">
        <v>0</v>
      </c>
      <c r="L85" s="25">
        <f t="shared" si="7"/>
        <v>79.078431372549005</v>
      </c>
      <c r="M85" s="25">
        <f>VLOOKUP(F85,[4]Sheet2!$A:$B,2,FALSE)</f>
        <v>67.45</v>
      </c>
      <c r="N85" s="25">
        <v>0</v>
      </c>
      <c r="O85" s="25">
        <f t="shared" si="8"/>
        <v>67.45</v>
      </c>
      <c r="P85" s="25">
        <v>60</v>
      </c>
      <c r="Q85" s="25">
        <v>0</v>
      </c>
      <c r="R85" s="25">
        <f t="shared" si="9"/>
        <v>60</v>
      </c>
      <c r="S85" s="25">
        <v>40</v>
      </c>
      <c r="T85" s="25">
        <v>0</v>
      </c>
      <c r="U85" s="25">
        <f t="shared" si="10"/>
        <v>40</v>
      </c>
      <c r="V85" s="26">
        <f t="shared" si="11"/>
        <v>76.631323529411759</v>
      </c>
      <c r="W85" s="27">
        <v>81</v>
      </c>
      <c r="X85" s="23">
        <v>67</v>
      </c>
      <c r="Y85" s="23" t="s">
        <v>402</v>
      </c>
      <c r="Z85" s="23">
        <v>145</v>
      </c>
      <c r="AA85" s="24"/>
      <c r="AB85" s="24"/>
      <c r="AC85" s="24"/>
      <c r="AD85" s="29"/>
    </row>
    <row r="86" spans="1:30" x14ac:dyDescent="0.2">
      <c r="A86" s="23" t="s">
        <v>399</v>
      </c>
      <c r="B86" s="23" t="s">
        <v>1445</v>
      </c>
      <c r="C86" s="24">
        <v>2024</v>
      </c>
      <c r="D86" s="24" t="s">
        <v>400</v>
      </c>
      <c r="E86" s="24">
        <v>2437110190</v>
      </c>
      <c r="F86" s="24" t="s">
        <v>495</v>
      </c>
      <c r="G86" s="25">
        <v>87.42</v>
      </c>
      <c r="H86" s="25">
        <v>0</v>
      </c>
      <c r="I86" s="25">
        <f t="shared" si="6"/>
        <v>87.42</v>
      </c>
      <c r="J86" s="25">
        <f>VLOOKUP(F86,[3]Sheet2!$A:$B,2,FALSE)</f>
        <v>78.509803921568604</v>
      </c>
      <c r="K86" s="25">
        <v>0</v>
      </c>
      <c r="L86" s="25">
        <f t="shared" si="7"/>
        <v>78.509803921568604</v>
      </c>
      <c r="M86" s="25">
        <f>VLOOKUP(F86,[4]Sheet2!$A:$B,2,FALSE)</f>
        <v>76.599999999999994</v>
      </c>
      <c r="N86" s="25">
        <v>2.5</v>
      </c>
      <c r="O86" s="25">
        <f t="shared" si="8"/>
        <v>79.099999999999994</v>
      </c>
      <c r="P86" s="25">
        <v>60</v>
      </c>
      <c r="Q86" s="25">
        <v>0</v>
      </c>
      <c r="R86" s="25">
        <f t="shared" si="9"/>
        <v>60</v>
      </c>
      <c r="S86" s="25">
        <v>40</v>
      </c>
      <c r="T86" s="25">
        <v>0</v>
      </c>
      <c r="U86" s="25">
        <f t="shared" si="10"/>
        <v>40</v>
      </c>
      <c r="V86" s="26">
        <f t="shared" si="11"/>
        <v>76.579352941176452</v>
      </c>
      <c r="W86" s="27">
        <v>82</v>
      </c>
      <c r="X86" s="23">
        <v>74</v>
      </c>
      <c r="Y86" s="23" t="s">
        <v>402</v>
      </c>
      <c r="Z86" s="23">
        <v>145</v>
      </c>
      <c r="AA86" s="24"/>
      <c r="AB86" s="24"/>
      <c r="AC86" s="24"/>
      <c r="AD86" s="28"/>
    </row>
    <row r="87" spans="1:30" x14ac:dyDescent="0.2">
      <c r="A87" s="23" t="s">
        <v>399</v>
      </c>
      <c r="B87" s="23" t="s">
        <v>1445</v>
      </c>
      <c r="C87" s="24">
        <v>2024</v>
      </c>
      <c r="D87" s="24" t="s">
        <v>412</v>
      </c>
      <c r="E87" s="24">
        <v>2437110139</v>
      </c>
      <c r="F87" s="24" t="s">
        <v>496</v>
      </c>
      <c r="G87" s="25">
        <v>89.5</v>
      </c>
      <c r="H87" s="25">
        <v>0</v>
      </c>
      <c r="I87" s="25">
        <f t="shared" si="6"/>
        <v>89.5</v>
      </c>
      <c r="J87" s="25">
        <f>VLOOKUP(F87,[3]Sheet2!$A:$B,2,FALSE)</f>
        <v>78.254901960784295</v>
      </c>
      <c r="K87" s="25">
        <v>0</v>
      </c>
      <c r="L87" s="25">
        <f t="shared" si="7"/>
        <v>78.254901960784295</v>
      </c>
      <c r="M87" s="25">
        <f>VLOOKUP(F87,[4]Sheet2!$A:$B,2,FALSE)</f>
        <v>76.400000000000006</v>
      </c>
      <c r="N87" s="25">
        <v>0</v>
      </c>
      <c r="O87" s="25">
        <f t="shared" si="8"/>
        <v>76.400000000000006</v>
      </c>
      <c r="P87" s="25">
        <v>60</v>
      </c>
      <c r="Q87" s="25">
        <v>0</v>
      </c>
      <c r="R87" s="25">
        <f t="shared" si="9"/>
        <v>60</v>
      </c>
      <c r="S87" s="25">
        <v>40</v>
      </c>
      <c r="T87" s="25">
        <v>0</v>
      </c>
      <c r="U87" s="25">
        <f t="shared" si="10"/>
        <v>40</v>
      </c>
      <c r="V87" s="26">
        <f t="shared" si="11"/>
        <v>76.461176470588214</v>
      </c>
      <c r="W87" s="27">
        <v>83</v>
      </c>
      <c r="X87" s="23">
        <v>78</v>
      </c>
      <c r="Y87" s="23" t="s">
        <v>402</v>
      </c>
      <c r="Z87" s="23">
        <v>145</v>
      </c>
      <c r="AA87" s="24"/>
      <c r="AB87" s="24"/>
      <c r="AC87" s="24"/>
      <c r="AD87" s="29"/>
    </row>
    <row r="88" spans="1:30" x14ac:dyDescent="0.2">
      <c r="A88" s="23" t="s">
        <v>399</v>
      </c>
      <c r="B88" s="23" t="s">
        <v>1445</v>
      </c>
      <c r="C88" s="24">
        <v>2024</v>
      </c>
      <c r="D88" s="24" t="s">
        <v>412</v>
      </c>
      <c r="E88" s="24">
        <v>2437110125</v>
      </c>
      <c r="F88" s="24" t="s">
        <v>497</v>
      </c>
      <c r="G88" s="25">
        <v>89.5</v>
      </c>
      <c r="H88" s="25">
        <v>0</v>
      </c>
      <c r="I88" s="25">
        <f t="shared" si="6"/>
        <v>89.5</v>
      </c>
      <c r="J88" s="25">
        <f>VLOOKUP(F88,[3]Sheet2!$A:$B,2,FALSE)</f>
        <v>75.803921568627402</v>
      </c>
      <c r="K88" s="25">
        <v>1.2</v>
      </c>
      <c r="L88" s="25">
        <f t="shared" si="7"/>
        <v>77.003921568627405</v>
      </c>
      <c r="M88" s="25">
        <f>VLOOKUP(F88,[4]Sheet2!$A:$B,2,FALSE)</f>
        <v>80.8</v>
      </c>
      <c r="N88" s="25">
        <v>9</v>
      </c>
      <c r="O88" s="25">
        <f t="shared" si="8"/>
        <v>89.8</v>
      </c>
      <c r="P88" s="25">
        <v>60</v>
      </c>
      <c r="Q88" s="25">
        <v>0</v>
      </c>
      <c r="R88" s="25">
        <f t="shared" si="9"/>
        <v>60</v>
      </c>
      <c r="S88" s="25">
        <v>40</v>
      </c>
      <c r="T88" s="25">
        <v>5</v>
      </c>
      <c r="U88" s="25">
        <f t="shared" si="10"/>
        <v>45</v>
      </c>
      <c r="V88" s="26">
        <f t="shared" si="11"/>
        <v>76.442941176470555</v>
      </c>
      <c r="W88" s="27">
        <v>84</v>
      </c>
      <c r="X88" s="23">
        <v>95</v>
      </c>
      <c r="Y88" s="23" t="s">
        <v>402</v>
      </c>
      <c r="Z88" s="23">
        <v>145</v>
      </c>
      <c r="AA88" s="24"/>
      <c r="AB88" s="24"/>
      <c r="AC88" s="24"/>
      <c r="AD88" s="29"/>
    </row>
    <row r="89" spans="1:30" x14ac:dyDescent="0.2">
      <c r="A89" s="23" t="s">
        <v>399</v>
      </c>
      <c r="B89" s="23" t="s">
        <v>1445</v>
      </c>
      <c r="C89" s="24">
        <v>2024</v>
      </c>
      <c r="D89" s="24" t="s">
        <v>405</v>
      </c>
      <c r="E89" s="24">
        <v>2437110158</v>
      </c>
      <c r="F89" s="24" t="s">
        <v>498</v>
      </c>
      <c r="G89" s="25">
        <v>88.87</v>
      </c>
      <c r="H89" s="25">
        <v>0</v>
      </c>
      <c r="I89" s="25">
        <f t="shared" si="6"/>
        <v>88.87</v>
      </c>
      <c r="J89" s="25">
        <f>VLOOKUP(F89,[3]Sheet2!$A:$B,2,FALSE)</f>
        <v>77.901960784313701</v>
      </c>
      <c r="K89" s="25">
        <v>0</v>
      </c>
      <c r="L89" s="25">
        <f t="shared" si="7"/>
        <v>77.901960784313701</v>
      </c>
      <c r="M89" s="25">
        <f>VLOOKUP(F89,[4]Sheet2!$A:$B,2,FALSE)</f>
        <v>76.95</v>
      </c>
      <c r="N89" s="25">
        <v>0</v>
      </c>
      <c r="O89" s="25">
        <f t="shared" si="8"/>
        <v>76.95</v>
      </c>
      <c r="P89" s="25">
        <v>60</v>
      </c>
      <c r="Q89" s="25">
        <v>0</v>
      </c>
      <c r="R89" s="25">
        <f t="shared" si="9"/>
        <v>60</v>
      </c>
      <c r="S89" s="25">
        <v>40</v>
      </c>
      <c r="T89" s="25">
        <v>5</v>
      </c>
      <c r="U89" s="25">
        <f t="shared" si="10"/>
        <v>45</v>
      </c>
      <c r="V89" s="26">
        <f t="shared" si="11"/>
        <v>76.410970588235273</v>
      </c>
      <c r="W89" s="27">
        <v>85</v>
      </c>
      <c r="X89" s="23">
        <v>81</v>
      </c>
      <c r="Y89" s="23" t="s">
        <v>402</v>
      </c>
      <c r="Z89" s="23">
        <v>145</v>
      </c>
      <c r="AA89" s="24"/>
      <c r="AB89" s="24"/>
      <c r="AC89" s="24"/>
      <c r="AD89" s="28"/>
    </row>
    <row r="90" spans="1:30" x14ac:dyDescent="0.2">
      <c r="A90" s="23" t="s">
        <v>399</v>
      </c>
      <c r="B90" s="23" t="s">
        <v>1445</v>
      </c>
      <c r="C90" s="24">
        <v>2024</v>
      </c>
      <c r="D90" s="24" t="s">
        <v>410</v>
      </c>
      <c r="E90" s="24">
        <v>2333110500</v>
      </c>
      <c r="F90" s="24" t="s">
        <v>499</v>
      </c>
      <c r="G90" s="25">
        <v>88.5</v>
      </c>
      <c r="H90" s="25">
        <v>0</v>
      </c>
      <c r="I90" s="25">
        <f t="shared" si="6"/>
        <v>88.5</v>
      </c>
      <c r="J90" s="25">
        <f>VLOOKUP(F90,[3]Sheet2!$A:$B,2,FALSE)</f>
        <v>78.745098039215705</v>
      </c>
      <c r="K90" s="25">
        <v>0</v>
      </c>
      <c r="L90" s="25">
        <f t="shared" si="7"/>
        <v>78.745098039215705</v>
      </c>
      <c r="M90" s="25">
        <f>VLOOKUP(F90,[4]Sheet2!$A:$B,2,FALSE)</f>
        <v>68.849999999999994</v>
      </c>
      <c r="N90" s="25">
        <v>0</v>
      </c>
      <c r="O90" s="25">
        <f t="shared" si="8"/>
        <v>68.849999999999994</v>
      </c>
      <c r="P90" s="25">
        <v>60</v>
      </c>
      <c r="Q90" s="25">
        <v>0</v>
      </c>
      <c r="R90" s="25">
        <f t="shared" si="9"/>
        <v>60</v>
      </c>
      <c r="S90" s="25">
        <v>40</v>
      </c>
      <c r="T90" s="25">
        <v>0</v>
      </c>
      <c r="U90" s="25">
        <f t="shared" si="10"/>
        <v>40</v>
      </c>
      <c r="V90" s="26">
        <f t="shared" si="11"/>
        <v>76.351323529411772</v>
      </c>
      <c r="W90" s="27">
        <v>86</v>
      </c>
      <c r="X90" s="23">
        <v>73</v>
      </c>
      <c r="Y90" s="23" t="s">
        <v>414</v>
      </c>
      <c r="Z90" s="23">
        <v>145</v>
      </c>
      <c r="AA90" s="24"/>
      <c r="AB90" s="24"/>
      <c r="AC90" s="24"/>
      <c r="AD90" s="28"/>
    </row>
    <row r="91" spans="1:30" x14ac:dyDescent="0.2">
      <c r="A91" s="23" t="s">
        <v>399</v>
      </c>
      <c r="B91" s="23" t="s">
        <v>1445</v>
      </c>
      <c r="C91" s="24">
        <v>2024</v>
      </c>
      <c r="D91" s="24" t="s">
        <v>410</v>
      </c>
      <c r="E91" s="24">
        <v>2437110216</v>
      </c>
      <c r="F91" s="24" t="s">
        <v>500</v>
      </c>
      <c r="G91" s="25">
        <v>87</v>
      </c>
      <c r="H91" s="25">
        <v>2</v>
      </c>
      <c r="I91" s="25">
        <f t="shared" si="6"/>
        <v>89</v>
      </c>
      <c r="J91" s="25">
        <f>VLOOKUP(F91,[3]Sheet2!$A:$B,2,FALSE)</f>
        <v>77.176470588235304</v>
      </c>
      <c r="K91" s="25">
        <v>0</v>
      </c>
      <c r="L91" s="25">
        <f t="shared" si="7"/>
        <v>77.176470588235304</v>
      </c>
      <c r="M91" s="25">
        <f>VLOOKUP(F91,[4]Sheet2!$A:$B,2,FALSE)</f>
        <v>71.150000000000006</v>
      </c>
      <c r="N91" s="25">
        <v>0</v>
      </c>
      <c r="O91" s="25">
        <f t="shared" si="8"/>
        <v>71.150000000000006</v>
      </c>
      <c r="P91" s="25">
        <v>60</v>
      </c>
      <c r="Q91" s="25">
        <v>0</v>
      </c>
      <c r="R91" s="25">
        <f t="shared" si="9"/>
        <v>60</v>
      </c>
      <c r="S91" s="25">
        <v>60</v>
      </c>
      <c r="T91" s="25">
        <v>0</v>
      </c>
      <c r="U91" s="25">
        <f t="shared" si="10"/>
        <v>60</v>
      </c>
      <c r="V91" s="26">
        <f t="shared" si="11"/>
        <v>76.339852941176488</v>
      </c>
      <c r="W91" s="27">
        <v>87</v>
      </c>
      <c r="X91" s="23">
        <v>88</v>
      </c>
      <c r="Y91" s="23" t="s">
        <v>402</v>
      </c>
      <c r="Z91" s="23">
        <v>145</v>
      </c>
      <c r="AA91" s="24"/>
      <c r="AB91" s="24"/>
      <c r="AC91" s="24"/>
      <c r="AD91" s="28"/>
    </row>
    <row r="92" spans="1:30" x14ac:dyDescent="0.2">
      <c r="A92" s="23" t="s">
        <v>399</v>
      </c>
      <c r="B92" s="23" t="s">
        <v>1445</v>
      </c>
      <c r="C92" s="24">
        <v>2024</v>
      </c>
      <c r="D92" s="24" t="s">
        <v>412</v>
      </c>
      <c r="E92" s="24">
        <v>2437110145</v>
      </c>
      <c r="F92" s="24" t="s">
        <v>501</v>
      </c>
      <c r="G92" s="25">
        <v>89.5</v>
      </c>
      <c r="H92" s="25">
        <v>0</v>
      </c>
      <c r="I92" s="25">
        <f t="shared" si="6"/>
        <v>89.5</v>
      </c>
      <c r="J92" s="25">
        <f>VLOOKUP(F92,[3]Sheet2!$A:$B,2,FALSE)</f>
        <v>75.843137254902004</v>
      </c>
      <c r="K92" s="25">
        <v>0</v>
      </c>
      <c r="L92" s="25">
        <f t="shared" si="7"/>
        <v>75.843137254902004</v>
      </c>
      <c r="M92" s="25">
        <f>VLOOKUP(F92,[4]Sheet2!$A:$B,2,FALSE)</f>
        <v>83.2</v>
      </c>
      <c r="N92" s="25">
        <v>0</v>
      </c>
      <c r="O92" s="25">
        <f t="shared" si="8"/>
        <v>83.2</v>
      </c>
      <c r="P92" s="25">
        <v>60</v>
      </c>
      <c r="Q92" s="25">
        <v>0</v>
      </c>
      <c r="R92" s="25">
        <f t="shared" si="9"/>
        <v>60</v>
      </c>
      <c r="S92" s="25">
        <v>40</v>
      </c>
      <c r="T92" s="25">
        <v>25</v>
      </c>
      <c r="U92" s="25">
        <f t="shared" si="10"/>
        <v>65</v>
      </c>
      <c r="V92" s="26">
        <f t="shared" si="11"/>
        <v>76.242352941176506</v>
      </c>
      <c r="W92" s="27">
        <v>88</v>
      </c>
      <c r="X92" s="23">
        <v>94</v>
      </c>
      <c r="Y92" s="23" t="s">
        <v>402</v>
      </c>
      <c r="Z92" s="23">
        <v>145</v>
      </c>
      <c r="AA92" s="24"/>
      <c r="AB92" s="24"/>
      <c r="AC92" s="24"/>
      <c r="AD92" s="28"/>
    </row>
    <row r="93" spans="1:30" x14ac:dyDescent="0.2">
      <c r="A93" s="23" t="s">
        <v>399</v>
      </c>
      <c r="B93" s="23" t="s">
        <v>1445</v>
      </c>
      <c r="C93" s="24">
        <v>2024</v>
      </c>
      <c r="D93" s="24" t="s">
        <v>412</v>
      </c>
      <c r="E93" s="24">
        <v>2437110126</v>
      </c>
      <c r="F93" s="24" t="s">
        <v>502</v>
      </c>
      <c r="G93" s="25">
        <v>89.5</v>
      </c>
      <c r="H93" s="25">
        <v>0</v>
      </c>
      <c r="I93" s="25">
        <f t="shared" si="6"/>
        <v>89.5</v>
      </c>
      <c r="J93" s="25">
        <f>VLOOKUP(F93,[3]Sheet2!$A:$B,2,FALSE)</f>
        <v>75.901960784313701</v>
      </c>
      <c r="K93" s="25">
        <v>0</v>
      </c>
      <c r="L93" s="25">
        <f t="shared" si="7"/>
        <v>75.901960784313701</v>
      </c>
      <c r="M93" s="25">
        <f>VLOOKUP(F93,[4]Sheet2!$A:$B,2,FALSE)</f>
        <v>76.650000000000006</v>
      </c>
      <c r="N93" s="25">
        <v>0</v>
      </c>
      <c r="O93" s="25">
        <f t="shared" si="8"/>
        <v>76.650000000000006</v>
      </c>
      <c r="P93" s="25">
        <v>60</v>
      </c>
      <c r="Q93" s="25">
        <v>0</v>
      </c>
      <c r="R93" s="25">
        <f t="shared" si="9"/>
        <v>60</v>
      </c>
      <c r="S93" s="25">
        <v>60</v>
      </c>
      <c r="T93" s="25">
        <v>5</v>
      </c>
      <c r="U93" s="25">
        <f t="shared" si="10"/>
        <v>65</v>
      </c>
      <c r="V93" s="26">
        <f t="shared" si="11"/>
        <v>75.958970588235275</v>
      </c>
      <c r="W93" s="27">
        <v>89</v>
      </c>
      <c r="X93" s="23">
        <v>93</v>
      </c>
      <c r="Y93" s="23" t="s">
        <v>402</v>
      </c>
      <c r="Z93" s="23">
        <v>145</v>
      </c>
      <c r="AA93" s="24"/>
      <c r="AB93" s="24"/>
      <c r="AC93" s="24"/>
      <c r="AD93" s="29"/>
    </row>
    <row r="94" spans="1:30" x14ac:dyDescent="0.2">
      <c r="A94" s="23" t="s">
        <v>399</v>
      </c>
      <c r="B94" s="23" t="s">
        <v>1445</v>
      </c>
      <c r="C94" s="24">
        <v>2024</v>
      </c>
      <c r="D94" s="24" t="s">
        <v>412</v>
      </c>
      <c r="E94" s="24">
        <v>2437110137</v>
      </c>
      <c r="F94" s="24" t="s">
        <v>503</v>
      </c>
      <c r="G94" s="25">
        <v>89.5</v>
      </c>
      <c r="H94" s="25">
        <v>0</v>
      </c>
      <c r="I94" s="25">
        <f t="shared" si="6"/>
        <v>89.5</v>
      </c>
      <c r="J94" s="25">
        <f>VLOOKUP(F94,[3]Sheet2!$A:$B,2,FALSE)</f>
        <v>77.274509803921603</v>
      </c>
      <c r="K94" s="25">
        <v>0</v>
      </c>
      <c r="L94" s="25">
        <f t="shared" si="7"/>
        <v>77.274509803921603</v>
      </c>
      <c r="M94" s="25">
        <f>VLOOKUP(F94,[4]Sheet2!$A:$B,2,FALSE)</f>
        <v>79.7</v>
      </c>
      <c r="N94" s="25">
        <v>0</v>
      </c>
      <c r="O94" s="25">
        <f t="shared" si="8"/>
        <v>79.7</v>
      </c>
      <c r="P94" s="25">
        <v>60</v>
      </c>
      <c r="Q94" s="25">
        <v>0</v>
      </c>
      <c r="R94" s="25">
        <f t="shared" si="9"/>
        <v>60</v>
      </c>
      <c r="S94" s="25">
        <v>40</v>
      </c>
      <c r="T94" s="25">
        <v>0</v>
      </c>
      <c r="U94" s="25">
        <f t="shared" si="10"/>
        <v>40</v>
      </c>
      <c r="V94" s="26">
        <f t="shared" si="11"/>
        <v>75.890882352941205</v>
      </c>
      <c r="W94" s="27">
        <v>90</v>
      </c>
      <c r="X94" s="23">
        <v>87</v>
      </c>
      <c r="Y94" s="23" t="s">
        <v>402</v>
      </c>
      <c r="Z94" s="23">
        <v>145</v>
      </c>
      <c r="AA94" s="24"/>
      <c r="AB94" s="24"/>
      <c r="AC94" s="24"/>
      <c r="AD94" s="29"/>
    </row>
    <row r="95" spans="1:30" x14ac:dyDescent="0.2">
      <c r="A95" s="23" t="s">
        <v>399</v>
      </c>
      <c r="B95" s="23" t="s">
        <v>1445</v>
      </c>
      <c r="C95" s="24">
        <v>2024</v>
      </c>
      <c r="D95" s="24" t="s">
        <v>400</v>
      </c>
      <c r="E95" s="24">
        <v>2437110202</v>
      </c>
      <c r="F95" s="24" t="s">
        <v>504</v>
      </c>
      <c r="G95" s="25">
        <v>86.71</v>
      </c>
      <c r="H95" s="25">
        <v>0</v>
      </c>
      <c r="I95" s="25">
        <f t="shared" si="6"/>
        <v>86.71</v>
      </c>
      <c r="J95" s="25">
        <f>VLOOKUP(F95,[3]Sheet2!$A:$B,2,FALSE)</f>
        <v>78.921568627450995</v>
      </c>
      <c r="K95" s="25">
        <v>0</v>
      </c>
      <c r="L95" s="25">
        <f t="shared" si="7"/>
        <v>78.921568627450995</v>
      </c>
      <c r="M95" s="25">
        <f>VLOOKUP(F95,[4]Sheet2!$A:$B,2,FALSE)</f>
        <v>57.924999999999997</v>
      </c>
      <c r="N95" s="25">
        <v>0</v>
      </c>
      <c r="O95" s="25">
        <f t="shared" si="8"/>
        <v>57.924999999999997</v>
      </c>
      <c r="P95" s="25">
        <v>60</v>
      </c>
      <c r="Q95" s="25">
        <v>0</v>
      </c>
      <c r="R95" s="25">
        <f t="shared" si="9"/>
        <v>60</v>
      </c>
      <c r="S95" s="25">
        <v>40</v>
      </c>
      <c r="T95" s="25">
        <v>0</v>
      </c>
      <c r="U95" s="25">
        <f t="shared" si="10"/>
        <v>40</v>
      </c>
      <c r="V95" s="26">
        <f t="shared" si="11"/>
        <v>75.758426470588248</v>
      </c>
      <c r="W95" s="27">
        <v>91</v>
      </c>
      <c r="X95" s="23">
        <v>70</v>
      </c>
      <c r="Y95" s="23" t="s">
        <v>414</v>
      </c>
      <c r="Z95" s="23">
        <v>145</v>
      </c>
      <c r="AA95" s="24"/>
      <c r="AB95" s="24"/>
      <c r="AC95" s="24"/>
      <c r="AD95" s="28"/>
    </row>
    <row r="96" spans="1:30" x14ac:dyDescent="0.2">
      <c r="A96" s="23" t="s">
        <v>399</v>
      </c>
      <c r="B96" s="23" t="s">
        <v>1445</v>
      </c>
      <c r="C96" s="24">
        <v>2024</v>
      </c>
      <c r="D96" s="24" t="s">
        <v>412</v>
      </c>
      <c r="E96" s="24">
        <v>2437110131</v>
      </c>
      <c r="F96" s="24" t="s">
        <v>505</v>
      </c>
      <c r="G96" s="25">
        <v>90.5</v>
      </c>
      <c r="H96" s="25">
        <v>0</v>
      </c>
      <c r="I96" s="25">
        <f t="shared" si="6"/>
        <v>90.5</v>
      </c>
      <c r="J96" s="25">
        <f>VLOOKUP(F96,[3]Sheet2!$A:$B,2,FALSE)</f>
        <v>74.607843137254903</v>
      </c>
      <c r="K96" s="25">
        <v>0</v>
      </c>
      <c r="L96" s="25">
        <f t="shared" si="7"/>
        <v>74.607843137254903</v>
      </c>
      <c r="M96" s="25">
        <f>VLOOKUP(F96,[4]Sheet2!$A:$B,2,FALSE)</f>
        <v>76.900000000000006</v>
      </c>
      <c r="N96" s="25">
        <v>1.5</v>
      </c>
      <c r="O96" s="25">
        <f t="shared" si="8"/>
        <v>78.400000000000006</v>
      </c>
      <c r="P96" s="25">
        <v>60</v>
      </c>
      <c r="Q96" s="25">
        <v>0</v>
      </c>
      <c r="R96" s="25">
        <f t="shared" si="9"/>
        <v>60</v>
      </c>
      <c r="S96" s="25">
        <v>60</v>
      </c>
      <c r="T96" s="25">
        <v>10</v>
      </c>
      <c r="U96" s="25">
        <f t="shared" si="10"/>
        <v>70</v>
      </c>
      <c r="V96" s="26">
        <f t="shared" si="11"/>
        <v>75.425882352941173</v>
      </c>
      <c r="W96" s="27">
        <v>92</v>
      </c>
      <c r="X96" s="23">
        <v>102</v>
      </c>
      <c r="Y96" s="23" t="s">
        <v>402</v>
      </c>
      <c r="Z96" s="23">
        <v>145</v>
      </c>
      <c r="AA96" s="24"/>
      <c r="AB96" s="24"/>
      <c r="AC96" s="24"/>
      <c r="AD96" s="29"/>
    </row>
    <row r="97" spans="1:30" x14ac:dyDescent="0.2">
      <c r="A97" s="23" t="s">
        <v>399</v>
      </c>
      <c r="B97" s="23" t="s">
        <v>1445</v>
      </c>
      <c r="C97" s="24">
        <v>2024</v>
      </c>
      <c r="D97" s="24" t="s">
        <v>410</v>
      </c>
      <c r="E97" s="24">
        <v>2437110219</v>
      </c>
      <c r="F97" s="24" t="s">
        <v>506</v>
      </c>
      <c r="G97" s="25">
        <v>88</v>
      </c>
      <c r="H97" s="25">
        <v>0</v>
      </c>
      <c r="I97" s="25">
        <f t="shared" si="6"/>
        <v>88</v>
      </c>
      <c r="J97" s="25">
        <f>VLOOKUP(F97,[3]Sheet2!$A:$B,2,FALSE)</f>
        <v>77.568627450980401</v>
      </c>
      <c r="K97" s="25">
        <v>0</v>
      </c>
      <c r="L97" s="25">
        <f t="shared" si="7"/>
        <v>77.568627450980401</v>
      </c>
      <c r="M97" s="25">
        <f>VLOOKUP(F97,[4]Sheet2!$A:$B,2,FALSE)</f>
        <v>68.400000000000006</v>
      </c>
      <c r="N97" s="25">
        <v>0</v>
      </c>
      <c r="O97" s="25">
        <f t="shared" si="8"/>
        <v>68.400000000000006</v>
      </c>
      <c r="P97" s="25">
        <v>60</v>
      </c>
      <c r="Q97" s="25">
        <v>0</v>
      </c>
      <c r="R97" s="25">
        <f t="shared" si="9"/>
        <v>60</v>
      </c>
      <c r="S97" s="25">
        <v>40</v>
      </c>
      <c r="T97" s="25">
        <v>0</v>
      </c>
      <c r="U97" s="25">
        <f t="shared" si="10"/>
        <v>40</v>
      </c>
      <c r="V97" s="26">
        <f t="shared" si="11"/>
        <v>75.396470588235303</v>
      </c>
      <c r="W97" s="27">
        <v>93</v>
      </c>
      <c r="X97" s="23">
        <v>84</v>
      </c>
      <c r="Y97" s="23" t="s">
        <v>402</v>
      </c>
      <c r="Z97" s="23">
        <v>145</v>
      </c>
      <c r="AA97" s="24"/>
      <c r="AB97" s="24"/>
      <c r="AC97" s="24"/>
      <c r="AD97" s="28"/>
    </row>
    <row r="98" spans="1:30" x14ac:dyDescent="0.2">
      <c r="A98" s="23" t="s">
        <v>399</v>
      </c>
      <c r="B98" s="23" t="s">
        <v>1445</v>
      </c>
      <c r="C98" s="24">
        <v>2024</v>
      </c>
      <c r="D98" s="24" t="s">
        <v>410</v>
      </c>
      <c r="E98" s="24">
        <v>2437110217</v>
      </c>
      <c r="F98" s="24" t="s">
        <v>507</v>
      </c>
      <c r="G98" s="25">
        <v>87.5</v>
      </c>
      <c r="H98" s="25">
        <v>0</v>
      </c>
      <c r="I98" s="25">
        <f t="shared" si="6"/>
        <v>87.5</v>
      </c>
      <c r="J98" s="25">
        <f>VLOOKUP(F98,[3]Sheet2!$A:$B,2,FALSE)</f>
        <v>77.411764705882305</v>
      </c>
      <c r="K98" s="25">
        <v>0</v>
      </c>
      <c r="L98" s="25">
        <f t="shared" si="7"/>
        <v>77.411764705882305</v>
      </c>
      <c r="M98" s="25">
        <f>VLOOKUP(F98,[4]Sheet2!$A:$B,2,FALSE)</f>
        <v>68.924999999999997</v>
      </c>
      <c r="N98" s="25">
        <v>0</v>
      </c>
      <c r="O98" s="25">
        <f t="shared" si="8"/>
        <v>68.924999999999997</v>
      </c>
      <c r="P98" s="25">
        <v>60</v>
      </c>
      <c r="Q98" s="25">
        <v>0</v>
      </c>
      <c r="R98" s="25">
        <f t="shared" si="9"/>
        <v>60</v>
      </c>
      <c r="S98" s="25">
        <v>42</v>
      </c>
      <c r="T98" s="25">
        <v>0</v>
      </c>
      <c r="U98" s="25">
        <f t="shared" si="10"/>
        <v>42</v>
      </c>
      <c r="V98" s="26">
        <f t="shared" si="11"/>
        <v>75.355073529411726</v>
      </c>
      <c r="W98" s="27">
        <v>94</v>
      </c>
      <c r="X98" s="23">
        <v>85</v>
      </c>
      <c r="Y98" s="23" t="s">
        <v>402</v>
      </c>
      <c r="Z98" s="23">
        <v>145</v>
      </c>
      <c r="AA98" s="24"/>
      <c r="AB98" s="24"/>
      <c r="AC98" s="24"/>
      <c r="AD98" s="28"/>
    </row>
    <row r="99" spans="1:30" x14ac:dyDescent="0.2">
      <c r="A99" s="23" t="s">
        <v>399</v>
      </c>
      <c r="B99" s="23" t="s">
        <v>1445</v>
      </c>
      <c r="C99" s="24">
        <v>2024</v>
      </c>
      <c r="D99" s="24" t="s">
        <v>400</v>
      </c>
      <c r="E99" s="24">
        <v>2437110203</v>
      </c>
      <c r="F99" s="24" t="s">
        <v>508</v>
      </c>
      <c r="G99" s="25">
        <v>87.42</v>
      </c>
      <c r="H99" s="25">
        <v>0</v>
      </c>
      <c r="I99" s="25">
        <f t="shared" si="6"/>
        <v>87.42</v>
      </c>
      <c r="J99" s="25">
        <f>VLOOKUP(F99,[3]Sheet2!$A:$B,2,FALSE)</f>
        <v>76.803921568627402</v>
      </c>
      <c r="K99" s="25">
        <v>0</v>
      </c>
      <c r="L99" s="25">
        <f t="shared" si="7"/>
        <v>76.803921568627402</v>
      </c>
      <c r="M99" s="25">
        <f>VLOOKUP(F99,[4]Sheet2!$A:$B,2,FALSE)</f>
        <v>78.825000000000003</v>
      </c>
      <c r="N99" s="25">
        <v>0</v>
      </c>
      <c r="O99" s="25">
        <f t="shared" si="8"/>
        <v>78.825000000000003</v>
      </c>
      <c r="P99" s="25">
        <v>60</v>
      </c>
      <c r="Q99" s="25">
        <v>0</v>
      </c>
      <c r="R99" s="25">
        <f t="shared" si="9"/>
        <v>60</v>
      </c>
      <c r="S99" s="25">
        <v>40</v>
      </c>
      <c r="T99" s="25">
        <v>0</v>
      </c>
      <c r="U99" s="25">
        <f t="shared" si="10"/>
        <v>40</v>
      </c>
      <c r="V99" s="26">
        <f t="shared" si="11"/>
        <v>75.286191176470552</v>
      </c>
      <c r="W99" s="27">
        <v>95</v>
      </c>
      <c r="X99" s="23">
        <v>90</v>
      </c>
      <c r="Y99" s="23" t="s">
        <v>402</v>
      </c>
      <c r="Z99" s="23">
        <v>145</v>
      </c>
      <c r="AA99" s="24"/>
      <c r="AB99" s="24"/>
      <c r="AC99" s="24"/>
      <c r="AD99" s="28"/>
    </row>
    <row r="100" spans="1:30" x14ac:dyDescent="0.2">
      <c r="A100" s="23" t="s">
        <v>399</v>
      </c>
      <c r="B100" s="23" t="s">
        <v>1445</v>
      </c>
      <c r="C100" s="24">
        <v>2024</v>
      </c>
      <c r="D100" s="24" t="s">
        <v>412</v>
      </c>
      <c r="E100" s="24">
        <v>2437110130</v>
      </c>
      <c r="F100" s="24" t="s">
        <v>509</v>
      </c>
      <c r="G100" s="25">
        <v>89.5</v>
      </c>
      <c r="H100" s="25">
        <v>0</v>
      </c>
      <c r="I100" s="25">
        <f t="shared" si="6"/>
        <v>89.5</v>
      </c>
      <c r="J100" s="25">
        <f>VLOOKUP(F100,[3]Sheet2!$A:$B,2,FALSE)</f>
        <v>77.294117647058798</v>
      </c>
      <c r="K100" s="25">
        <v>0</v>
      </c>
      <c r="L100" s="25">
        <f t="shared" si="7"/>
        <v>77.294117647058798</v>
      </c>
      <c r="M100" s="25">
        <f>VLOOKUP(F100,[4]Sheet2!$A:$B,2,FALSE)</f>
        <v>66.599999999999994</v>
      </c>
      <c r="N100" s="25">
        <v>0</v>
      </c>
      <c r="O100" s="25">
        <f t="shared" si="8"/>
        <v>66.599999999999994</v>
      </c>
      <c r="P100" s="25">
        <v>60</v>
      </c>
      <c r="Q100" s="25">
        <v>0</v>
      </c>
      <c r="R100" s="25">
        <f t="shared" si="9"/>
        <v>60</v>
      </c>
      <c r="S100" s="25">
        <v>40</v>
      </c>
      <c r="T100" s="25">
        <v>0</v>
      </c>
      <c r="U100" s="25">
        <f t="shared" si="10"/>
        <v>40</v>
      </c>
      <c r="V100" s="26">
        <f t="shared" si="11"/>
        <v>75.250588235294103</v>
      </c>
      <c r="W100" s="27">
        <v>96</v>
      </c>
      <c r="X100" s="23">
        <v>86</v>
      </c>
      <c r="Y100" s="23" t="s">
        <v>402</v>
      </c>
      <c r="Z100" s="23">
        <v>145</v>
      </c>
      <c r="AA100" s="24"/>
      <c r="AB100" s="24"/>
      <c r="AC100" s="24"/>
      <c r="AD100" s="29"/>
    </row>
    <row r="101" spans="1:30" x14ac:dyDescent="0.2">
      <c r="A101" s="23" t="s">
        <v>399</v>
      </c>
      <c r="B101" s="23" t="s">
        <v>1445</v>
      </c>
      <c r="C101" s="24">
        <v>2024</v>
      </c>
      <c r="D101" s="24" t="s">
        <v>405</v>
      </c>
      <c r="E101" s="24">
        <v>2437110166</v>
      </c>
      <c r="F101" s="24" t="s">
        <v>510</v>
      </c>
      <c r="G101" s="25">
        <v>89.12</v>
      </c>
      <c r="H101" s="25">
        <v>0.5</v>
      </c>
      <c r="I101" s="25">
        <f t="shared" si="6"/>
        <v>89.62</v>
      </c>
      <c r="J101" s="25">
        <f>VLOOKUP(F101,[3]Sheet2!$A:$B,2,FALSE)</f>
        <v>74.470588235294102</v>
      </c>
      <c r="K101" s="25">
        <v>0</v>
      </c>
      <c r="L101" s="25">
        <f t="shared" si="7"/>
        <v>74.470588235294102</v>
      </c>
      <c r="M101" s="25">
        <f>VLOOKUP(F101,[4]Sheet2!$A:$B,2,FALSE)</f>
        <v>78.5</v>
      </c>
      <c r="N101" s="25">
        <v>0</v>
      </c>
      <c r="O101" s="25">
        <f t="shared" si="8"/>
        <v>78.5</v>
      </c>
      <c r="P101" s="25">
        <v>60</v>
      </c>
      <c r="Q101" s="25">
        <v>0</v>
      </c>
      <c r="R101" s="25">
        <f t="shared" si="9"/>
        <v>60</v>
      </c>
      <c r="S101" s="25">
        <v>40</v>
      </c>
      <c r="T101" s="25">
        <v>25</v>
      </c>
      <c r="U101" s="25">
        <f t="shared" si="10"/>
        <v>65</v>
      </c>
      <c r="V101" s="26">
        <f t="shared" si="11"/>
        <v>74.98994117647058</v>
      </c>
      <c r="W101" s="27">
        <v>97</v>
      </c>
      <c r="X101" s="23">
        <v>105</v>
      </c>
      <c r="Y101" s="23" t="s">
        <v>402</v>
      </c>
      <c r="Z101" s="23">
        <v>145</v>
      </c>
      <c r="AA101" s="24"/>
      <c r="AB101" s="24"/>
      <c r="AC101" s="24"/>
      <c r="AD101" s="28"/>
    </row>
    <row r="102" spans="1:30" x14ac:dyDescent="0.2">
      <c r="A102" s="23" t="s">
        <v>399</v>
      </c>
      <c r="B102" s="23" t="s">
        <v>1445</v>
      </c>
      <c r="C102" s="24">
        <v>2024</v>
      </c>
      <c r="D102" s="24" t="s">
        <v>400</v>
      </c>
      <c r="E102" s="24">
        <v>2437110207</v>
      </c>
      <c r="F102" s="24" t="s">
        <v>511</v>
      </c>
      <c r="G102" s="25">
        <v>88.71</v>
      </c>
      <c r="H102" s="25">
        <v>0</v>
      </c>
      <c r="I102" s="25">
        <f t="shared" si="6"/>
        <v>88.71</v>
      </c>
      <c r="J102" s="25">
        <f>VLOOKUP(F102,[3]Sheet2!$A:$B,2,FALSE)</f>
        <v>76.882352941176507</v>
      </c>
      <c r="K102" s="25">
        <v>0</v>
      </c>
      <c r="L102" s="25">
        <f t="shared" si="7"/>
        <v>76.882352941176507</v>
      </c>
      <c r="M102" s="25">
        <f>VLOOKUP(F102,[4]Sheet2!$A:$B,2,FALSE)</f>
        <v>67.849999999999994</v>
      </c>
      <c r="N102" s="25">
        <v>0</v>
      </c>
      <c r="O102" s="25">
        <f t="shared" si="8"/>
        <v>67.849999999999994</v>
      </c>
      <c r="P102" s="25">
        <v>60</v>
      </c>
      <c r="Q102" s="25">
        <v>0</v>
      </c>
      <c r="R102" s="25">
        <f t="shared" si="9"/>
        <v>60</v>
      </c>
      <c r="S102" s="25">
        <v>40</v>
      </c>
      <c r="T102" s="25">
        <v>0</v>
      </c>
      <c r="U102" s="25">
        <f t="shared" si="10"/>
        <v>40</v>
      </c>
      <c r="V102" s="26">
        <f t="shared" si="11"/>
        <v>74.92526470588237</v>
      </c>
      <c r="W102" s="27">
        <v>98</v>
      </c>
      <c r="X102" s="23">
        <v>89</v>
      </c>
      <c r="Y102" s="23" t="s">
        <v>414</v>
      </c>
      <c r="Z102" s="23">
        <v>145</v>
      </c>
      <c r="AA102" s="24"/>
      <c r="AB102" s="24"/>
      <c r="AC102" s="24"/>
      <c r="AD102" s="28"/>
    </row>
    <row r="103" spans="1:30" x14ac:dyDescent="0.2">
      <c r="A103" s="23" t="s">
        <v>399</v>
      </c>
      <c r="B103" s="23" t="s">
        <v>1445</v>
      </c>
      <c r="C103" s="24">
        <v>2024</v>
      </c>
      <c r="D103" s="24" t="s">
        <v>405</v>
      </c>
      <c r="E103" s="24">
        <v>2437110164</v>
      </c>
      <c r="F103" s="24" t="s">
        <v>512</v>
      </c>
      <c r="G103" s="25">
        <v>87</v>
      </c>
      <c r="H103" s="25">
        <v>0</v>
      </c>
      <c r="I103" s="25">
        <f t="shared" si="6"/>
        <v>87</v>
      </c>
      <c r="J103" s="25">
        <f>VLOOKUP(F103,[3]Sheet2!$A:$B,2,FALSE)</f>
        <v>76.176470588235304</v>
      </c>
      <c r="K103" s="25">
        <v>0</v>
      </c>
      <c r="L103" s="25">
        <f t="shared" si="7"/>
        <v>76.176470588235304</v>
      </c>
      <c r="M103" s="25">
        <f>VLOOKUP(F103,[4]Sheet2!$A:$B,2,FALSE)</f>
        <v>70.849999999999994</v>
      </c>
      <c r="N103" s="25">
        <v>0</v>
      </c>
      <c r="O103" s="25">
        <f t="shared" si="8"/>
        <v>70.849999999999994</v>
      </c>
      <c r="P103" s="25">
        <v>60</v>
      </c>
      <c r="Q103" s="25">
        <v>0</v>
      </c>
      <c r="R103" s="25">
        <f t="shared" si="9"/>
        <v>60</v>
      </c>
      <c r="S103" s="25">
        <v>40</v>
      </c>
      <c r="T103" s="25">
        <v>0</v>
      </c>
      <c r="U103" s="25">
        <f t="shared" si="10"/>
        <v>40</v>
      </c>
      <c r="V103" s="26">
        <f t="shared" si="11"/>
        <v>74.374852941176485</v>
      </c>
      <c r="W103" s="27">
        <v>99</v>
      </c>
      <c r="X103" s="23">
        <v>92</v>
      </c>
      <c r="Y103" s="23" t="s">
        <v>414</v>
      </c>
      <c r="Z103" s="23">
        <v>145</v>
      </c>
      <c r="AA103" s="24"/>
      <c r="AB103" s="24"/>
      <c r="AC103" s="24"/>
      <c r="AD103" s="28"/>
    </row>
    <row r="104" spans="1:30" x14ac:dyDescent="0.2">
      <c r="A104" s="23" t="s">
        <v>399</v>
      </c>
      <c r="B104" s="23" t="s">
        <v>1445</v>
      </c>
      <c r="C104" s="24">
        <v>2024</v>
      </c>
      <c r="D104" s="24" t="s">
        <v>412</v>
      </c>
      <c r="E104" s="24">
        <v>2437110133</v>
      </c>
      <c r="F104" s="24" t="s">
        <v>513</v>
      </c>
      <c r="G104" s="25">
        <v>89.5</v>
      </c>
      <c r="H104" s="25">
        <v>0</v>
      </c>
      <c r="I104" s="25">
        <f t="shared" si="6"/>
        <v>89.5</v>
      </c>
      <c r="J104" s="25">
        <f>VLOOKUP(F104,[3]Sheet2!$A:$B,2,FALSE)</f>
        <v>74.725490196078397</v>
      </c>
      <c r="K104" s="25">
        <v>0</v>
      </c>
      <c r="L104" s="25">
        <f t="shared" si="7"/>
        <v>74.725490196078397</v>
      </c>
      <c r="M104" s="25">
        <f>VLOOKUP(F104,[4]Sheet2!$A:$B,2,FALSE)</f>
        <v>79.25</v>
      </c>
      <c r="N104" s="25">
        <v>0</v>
      </c>
      <c r="O104" s="25">
        <f t="shared" si="8"/>
        <v>79.25</v>
      </c>
      <c r="P104" s="25">
        <v>60</v>
      </c>
      <c r="Q104" s="25">
        <v>0</v>
      </c>
      <c r="R104" s="25">
        <f t="shared" si="9"/>
        <v>60</v>
      </c>
      <c r="S104" s="25">
        <v>40</v>
      </c>
      <c r="T104" s="25">
        <v>0</v>
      </c>
      <c r="U104" s="25">
        <f t="shared" si="10"/>
        <v>40</v>
      </c>
      <c r="V104" s="26">
        <f t="shared" si="11"/>
        <v>73.956617647058806</v>
      </c>
      <c r="W104" s="27">
        <v>100</v>
      </c>
      <c r="X104" s="23">
        <v>101</v>
      </c>
      <c r="Y104" s="23" t="s">
        <v>402</v>
      </c>
      <c r="Z104" s="23">
        <v>145</v>
      </c>
      <c r="AA104" s="24"/>
      <c r="AB104" s="24"/>
      <c r="AC104" s="24"/>
      <c r="AD104" s="29"/>
    </row>
    <row r="105" spans="1:30" x14ac:dyDescent="0.2">
      <c r="A105" s="23" t="s">
        <v>399</v>
      </c>
      <c r="B105" s="23" t="s">
        <v>1445</v>
      </c>
      <c r="C105" s="24">
        <v>2024</v>
      </c>
      <c r="D105" s="24" t="s">
        <v>412</v>
      </c>
      <c r="E105" s="24">
        <v>2437110144</v>
      </c>
      <c r="F105" s="24" t="s">
        <v>514</v>
      </c>
      <c r="G105" s="25">
        <v>89.5</v>
      </c>
      <c r="H105" s="25">
        <v>0</v>
      </c>
      <c r="I105" s="25">
        <f t="shared" si="6"/>
        <v>89.5</v>
      </c>
      <c r="J105" s="25">
        <f>VLOOKUP(F105,[3]Sheet2!$A:$B,2,FALSE)</f>
        <v>74.882352941176507</v>
      </c>
      <c r="K105" s="25">
        <v>0</v>
      </c>
      <c r="L105" s="25">
        <f t="shared" si="7"/>
        <v>74.882352941176507</v>
      </c>
      <c r="M105" s="25">
        <f>VLOOKUP(F105,[4]Sheet2!$A:$B,2,FALSE)</f>
        <v>71.75</v>
      </c>
      <c r="N105" s="25">
        <v>0</v>
      </c>
      <c r="O105" s="25">
        <f t="shared" si="8"/>
        <v>71.75</v>
      </c>
      <c r="P105" s="25">
        <v>60</v>
      </c>
      <c r="Q105" s="25">
        <v>0</v>
      </c>
      <c r="R105" s="25">
        <f t="shared" si="9"/>
        <v>60</v>
      </c>
      <c r="S105" s="25">
        <v>40</v>
      </c>
      <c r="T105" s="25">
        <v>0</v>
      </c>
      <c r="U105" s="25">
        <f t="shared" si="10"/>
        <v>40</v>
      </c>
      <c r="V105" s="26">
        <f t="shared" si="11"/>
        <v>73.699264705882385</v>
      </c>
      <c r="W105" s="27">
        <v>101</v>
      </c>
      <c r="X105" s="23">
        <v>100</v>
      </c>
      <c r="Y105" s="23" t="s">
        <v>414</v>
      </c>
      <c r="Z105" s="23">
        <v>145</v>
      </c>
      <c r="AA105" s="24"/>
      <c r="AB105" s="24"/>
      <c r="AC105" s="24"/>
      <c r="AD105" s="28"/>
    </row>
    <row r="106" spans="1:30" x14ac:dyDescent="0.2">
      <c r="A106" s="23" t="s">
        <v>399</v>
      </c>
      <c r="B106" s="23" t="s">
        <v>1445</v>
      </c>
      <c r="C106" s="24">
        <v>2024</v>
      </c>
      <c r="D106" s="24" t="s">
        <v>410</v>
      </c>
      <c r="E106" s="24">
        <v>2437110218</v>
      </c>
      <c r="F106" s="24" t="s">
        <v>515</v>
      </c>
      <c r="G106" s="25">
        <v>87</v>
      </c>
      <c r="H106" s="25">
        <v>0</v>
      </c>
      <c r="I106" s="25">
        <f t="shared" si="6"/>
        <v>87</v>
      </c>
      <c r="J106" s="25">
        <f>VLOOKUP(F106,[3]Sheet2!$A:$B,2,FALSE)</f>
        <v>74.470588235294102</v>
      </c>
      <c r="K106" s="25">
        <v>0</v>
      </c>
      <c r="L106" s="25">
        <f t="shared" si="7"/>
        <v>74.470588235294102</v>
      </c>
      <c r="M106" s="25">
        <f>VLOOKUP(F106,[4]Sheet2!$A:$B,2,FALSE)</f>
        <v>82.6</v>
      </c>
      <c r="N106" s="25">
        <v>0</v>
      </c>
      <c r="O106" s="25">
        <f t="shared" si="8"/>
        <v>82.6</v>
      </c>
      <c r="P106" s="25">
        <v>60</v>
      </c>
      <c r="Q106" s="25">
        <v>0</v>
      </c>
      <c r="R106" s="25">
        <f t="shared" si="9"/>
        <v>60</v>
      </c>
      <c r="S106" s="25">
        <v>40</v>
      </c>
      <c r="T106" s="25">
        <v>0</v>
      </c>
      <c r="U106" s="25">
        <f t="shared" si="10"/>
        <v>40</v>
      </c>
      <c r="V106" s="26">
        <f t="shared" si="11"/>
        <v>73.682941176470578</v>
      </c>
      <c r="W106" s="27">
        <v>102</v>
      </c>
      <c r="X106" s="23">
        <v>106</v>
      </c>
      <c r="Y106" s="23" t="s">
        <v>402</v>
      </c>
      <c r="Z106" s="23">
        <v>145</v>
      </c>
      <c r="AA106" s="24"/>
      <c r="AB106" s="24"/>
      <c r="AC106" s="24"/>
      <c r="AD106" s="28"/>
    </row>
    <row r="107" spans="1:30" x14ac:dyDescent="0.2">
      <c r="A107" s="23" t="s">
        <v>399</v>
      </c>
      <c r="B107" s="23" t="s">
        <v>1445</v>
      </c>
      <c r="C107" s="24">
        <v>2024</v>
      </c>
      <c r="D107" s="24" t="s">
        <v>400</v>
      </c>
      <c r="E107" s="24">
        <v>2437110201</v>
      </c>
      <c r="F107" s="24" t="s">
        <v>516</v>
      </c>
      <c r="G107" s="25">
        <v>87.42</v>
      </c>
      <c r="H107" s="25">
        <v>0</v>
      </c>
      <c r="I107" s="25">
        <f t="shared" si="6"/>
        <v>87.42</v>
      </c>
      <c r="J107" s="25">
        <f>VLOOKUP(F107,[3]Sheet2!$A:$B,2,FALSE)</f>
        <v>75.235294117647101</v>
      </c>
      <c r="K107" s="25">
        <v>0</v>
      </c>
      <c r="L107" s="25">
        <f t="shared" si="7"/>
        <v>75.235294117647101</v>
      </c>
      <c r="M107" s="25">
        <f>VLOOKUP(F107,[4]Sheet2!$A:$B,2,FALSE)</f>
        <v>68.650000000000006</v>
      </c>
      <c r="N107" s="25">
        <v>0</v>
      </c>
      <c r="O107" s="25">
        <f t="shared" si="8"/>
        <v>68.650000000000006</v>
      </c>
      <c r="P107" s="25">
        <v>60</v>
      </c>
      <c r="Q107" s="25">
        <v>0</v>
      </c>
      <c r="R107" s="25">
        <f t="shared" si="9"/>
        <v>60</v>
      </c>
      <c r="S107" s="25">
        <v>40</v>
      </c>
      <c r="T107" s="25">
        <v>0</v>
      </c>
      <c r="U107" s="25">
        <f t="shared" si="10"/>
        <v>40</v>
      </c>
      <c r="V107" s="26">
        <f t="shared" si="11"/>
        <v>73.600970588235327</v>
      </c>
      <c r="W107" s="27">
        <v>103</v>
      </c>
      <c r="X107" s="23">
        <v>99</v>
      </c>
      <c r="Y107" s="23" t="s">
        <v>402</v>
      </c>
      <c r="Z107" s="23">
        <v>145</v>
      </c>
      <c r="AA107" s="24"/>
      <c r="AB107" s="24"/>
      <c r="AC107" s="24"/>
      <c r="AD107" s="28"/>
    </row>
    <row r="108" spans="1:30" x14ac:dyDescent="0.2">
      <c r="A108" s="23" t="s">
        <v>399</v>
      </c>
      <c r="B108" s="23" t="s">
        <v>1445</v>
      </c>
      <c r="C108" s="24">
        <v>2024</v>
      </c>
      <c r="D108" s="24" t="s">
        <v>405</v>
      </c>
      <c r="E108" s="24">
        <v>2437110160</v>
      </c>
      <c r="F108" s="24" t="s">
        <v>517</v>
      </c>
      <c r="G108" s="25">
        <v>88.12</v>
      </c>
      <c r="H108" s="25">
        <v>0</v>
      </c>
      <c r="I108" s="25">
        <f t="shared" si="6"/>
        <v>88.12</v>
      </c>
      <c r="J108" s="25">
        <f>VLOOKUP(F108,[3]Sheet2!$A:$B,2,FALSE)</f>
        <v>74.058823529411796</v>
      </c>
      <c r="K108" s="25">
        <v>0</v>
      </c>
      <c r="L108" s="25">
        <f t="shared" si="7"/>
        <v>74.058823529411796</v>
      </c>
      <c r="M108" s="25">
        <f>VLOOKUP(F108,[4]Sheet2!$A:$B,2,FALSE)</f>
        <v>76.150000000000006</v>
      </c>
      <c r="N108" s="25">
        <v>0</v>
      </c>
      <c r="O108" s="25">
        <f t="shared" si="8"/>
        <v>76.150000000000006</v>
      </c>
      <c r="P108" s="25">
        <v>60</v>
      </c>
      <c r="Q108" s="25">
        <v>0</v>
      </c>
      <c r="R108" s="25">
        <f t="shared" si="9"/>
        <v>60</v>
      </c>
      <c r="S108" s="25">
        <v>40</v>
      </c>
      <c r="T108" s="25">
        <v>5</v>
      </c>
      <c r="U108" s="25">
        <f t="shared" si="10"/>
        <v>45</v>
      </c>
      <c r="V108" s="26">
        <f t="shared" si="11"/>
        <v>73.413617647058857</v>
      </c>
      <c r="W108" s="27">
        <v>104</v>
      </c>
      <c r="X108" s="23">
        <v>108</v>
      </c>
      <c r="Y108" s="23" t="s">
        <v>402</v>
      </c>
      <c r="Z108" s="23">
        <v>145</v>
      </c>
      <c r="AA108" s="24"/>
      <c r="AB108" s="24"/>
      <c r="AC108" s="24"/>
      <c r="AD108" s="28"/>
    </row>
    <row r="109" spans="1:30" x14ac:dyDescent="0.2">
      <c r="A109" s="23" t="s">
        <v>399</v>
      </c>
      <c r="B109" s="23" t="s">
        <v>1445</v>
      </c>
      <c r="C109" s="24">
        <v>2024</v>
      </c>
      <c r="D109" s="24" t="s">
        <v>405</v>
      </c>
      <c r="E109" s="24">
        <v>2437110169</v>
      </c>
      <c r="F109" s="24" t="s">
        <v>518</v>
      </c>
      <c r="G109" s="25">
        <v>88.37</v>
      </c>
      <c r="H109" s="25">
        <v>0</v>
      </c>
      <c r="I109" s="25">
        <f t="shared" si="6"/>
        <v>88.37</v>
      </c>
      <c r="J109" s="25">
        <f>VLOOKUP(F109,[3]Sheet2!$A:$B,2,FALSE)</f>
        <v>74.529411764705898</v>
      </c>
      <c r="K109" s="25">
        <v>0</v>
      </c>
      <c r="L109" s="25">
        <f t="shared" si="7"/>
        <v>74.529411764705898</v>
      </c>
      <c r="M109" s="25">
        <f>VLOOKUP(F109,[4]Sheet2!$A:$B,2,FALSE)</f>
        <v>73.5</v>
      </c>
      <c r="N109" s="25">
        <v>0</v>
      </c>
      <c r="O109" s="25">
        <f t="shared" si="8"/>
        <v>73.5</v>
      </c>
      <c r="P109" s="25">
        <v>60</v>
      </c>
      <c r="Q109" s="25">
        <v>0</v>
      </c>
      <c r="R109" s="25">
        <f t="shared" si="9"/>
        <v>60</v>
      </c>
      <c r="S109" s="25">
        <v>40</v>
      </c>
      <c r="T109" s="25">
        <v>0</v>
      </c>
      <c r="U109" s="25">
        <f t="shared" si="10"/>
        <v>40</v>
      </c>
      <c r="V109" s="26">
        <f t="shared" si="11"/>
        <v>73.409058823529421</v>
      </c>
      <c r="W109" s="27">
        <v>105</v>
      </c>
      <c r="X109" s="23">
        <v>104</v>
      </c>
      <c r="Y109" s="23" t="s">
        <v>414</v>
      </c>
      <c r="Z109" s="23">
        <v>145</v>
      </c>
      <c r="AA109" s="24"/>
      <c r="AB109" s="24"/>
      <c r="AC109" s="24"/>
      <c r="AD109" s="28"/>
    </row>
    <row r="110" spans="1:30" x14ac:dyDescent="0.2">
      <c r="A110" s="23" t="s">
        <v>399</v>
      </c>
      <c r="B110" s="23" t="s">
        <v>1445</v>
      </c>
      <c r="C110" s="24">
        <v>2024</v>
      </c>
      <c r="D110" s="24" t="s">
        <v>410</v>
      </c>
      <c r="E110" s="24">
        <v>2421110170</v>
      </c>
      <c r="F110" s="24" t="s">
        <v>519</v>
      </c>
      <c r="G110" s="25">
        <v>87.5</v>
      </c>
      <c r="H110" s="25">
        <v>0</v>
      </c>
      <c r="I110" s="25">
        <f t="shared" si="6"/>
        <v>87.5</v>
      </c>
      <c r="J110" s="25">
        <f>VLOOKUP(F110,[3]Sheet2!$A:$B,2,FALSE)</f>
        <v>75.352941176470594</v>
      </c>
      <c r="K110" s="25">
        <v>0</v>
      </c>
      <c r="L110" s="25">
        <f t="shared" si="7"/>
        <v>75.352941176470594</v>
      </c>
      <c r="M110" s="25">
        <f>VLOOKUP(F110,[4]Sheet2!$A:$B,2,FALSE)</f>
        <v>62.85</v>
      </c>
      <c r="N110" s="25">
        <v>0</v>
      </c>
      <c r="O110" s="25">
        <f t="shared" si="8"/>
        <v>62.85</v>
      </c>
      <c r="P110" s="25">
        <v>60</v>
      </c>
      <c r="Q110" s="25">
        <v>0</v>
      </c>
      <c r="R110" s="25">
        <f t="shared" si="9"/>
        <v>60</v>
      </c>
      <c r="S110" s="25">
        <v>40</v>
      </c>
      <c r="T110" s="25">
        <v>0</v>
      </c>
      <c r="U110" s="25">
        <f t="shared" si="10"/>
        <v>40</v>
      </c>
      <c r="V110" s="26">
        <f t="shared" si="11"/>
        <v>73.40720588235294</v>
      </c>
      <c r="W110" s="27">
        <v>106</v>
      </c>
      <c r="X110" s="23">
        <v>97</v>
      </c>
      <c r="Y110" s="23" t="s">
        <v>414</v>
      </c>
      <c r="Z110" s="23">
        <v>145</v>
      </c>
      <c r="AA110" s="24"/>
      <c r="AB110" s="24"/>
      <c r="AC110" s="24"/>
      <c r="AD110" s="28"/>
    </row>
    <row r="111" spans="1:30" x14ac:dyDescent="0.2">
      <c r="A111" s="23" t="s">
        <v>399</v>
      </c>
      <c r="B111" s="23" t="s">
        <v>1445</v>
      </c>
      <c r="C111" s="24">
        <v>2024</v>
      </c>
      <c r="D111" s="24" t="s">
        <v>412</v>
      </c>
      <c r="E111" s="24">
        <v>2437110148</v>
      </c>
      <c r="F111" s="24" t="s">
        <v>520</v>
      </c>
      <c r="G111" s="25">
        <v>89.5</v>
      </c>
      <c r="H111" s="25">
        <v>0</v>
      </c>
      <c r="I111" s="25">
        <f t="shared" si="6"/>
        <v>89.5</v>
      </c>
      <c r="J111" s="25">
        <f>VLOOKUP(F111,[3]Sheet2!$A:$B,2,FALSE)</f>
        <v>74.607843137254903</v>
      </c>
      <c r="K111" s="25">
        <v>0</v>
      </c>
      <c r="L111" s="25">
        <f t="shared" si="7"/>
        <v>74.607843137254903</v>
      </c>
      <c r="M111" s="25">
        <f>VLOOKUP(F111,[4]Sheet2!$A:$B,2,FALSE)</f>
        <v>63.5</v>
      </c>
      <c r="N111" s="25">
        <v>0</v>
      </c>
      <c r="O111" s="25">
        <f t="shared" si="8"/>
        <v>63.5</v>
      </c>
      <c r="P111" s="25">
        <v>60</v>
      </c>
      <c r="Q111" s="25">
        <v>0</v>
      </c>
      <c r="R111" s="25">
        <f t="shared" si="9"/>
        <v>60</v>
      </c>
      <c r="S111" s="25">
        <v>40</v>
      </c>
      <c r="T111" s="25">
        <v>0</v>
      </c>
      <c r="U111" s="25">
        <f t="shared" si="10"/>
        <v>40</v>
      </c>
      <c r="V111" s="26">
        <f t="shared" si="11"/>
        <v>73.080882352941174</v>
      </c>
      <c r="W111" s="27">
        <v>107</v>
      </c>
      <c r="X111" s="23">
        <v>103</v>
      </c>
      <c r="Y111" s="23" t="s">
        <v>402</v>
      </c>
      <c r="Z111" s="23">
        <v>145</v>
      </c>
      <c r="AA111" s="24"/>
      <c r="AB111" s="24"/>
      <c r="AC111" s="24"/>
      <c r="AD111" s="28"/>
    </row>
    <row r="112" spans="1:30" x14ac:dyDescent="0.2">
      <c r="A112" s="23" t="s">
        <v>399</v>
      </c>
      <c r="B112" s="23" t="s">
        <v>1445</v>
      </c>
      <c r="C112" s="24">
        <v>2024</v>
      </c>
      <c r="D112" s="24" t="s">
        <v>405</v>
      </c>
      <c r="E112" s="24">
        <v>2437110175</v>
      </c>
      <c r="F112" s="24" t="s">
        <v>521</v>
      </c>
      <c r="G112" s="25">
        <v>86.87</v>
      </c>
      <c r="H112" s="25">
        <v>0</v>
      </c>
      <c r="I112" s="25">
        <f t="shared" si="6"/>
        <v>86.87</v>
      </c>
      <c r="J112" s="25">
        <f>VLOOKUP(F112,[3]Sheet2!$A:$B,2,FALSE)</f>
        <v>71.686274509803894</v>
      </c>
      <c r="K112" s="25">
        <v>0</v>
      </c>
      <c r="L112" s="25">
        <f t="shared" si="7"/>
        <v>71.686274509803894</v>
      </c>
      <c r="M112" s="25">
        <f>VLOOKUP(F112,[4]Sheet2!$A:$B,2,FALSE)</f>
        <v>69.3</v>
      </c>
      <c r="N112" s="25">
        <v>0</v>
      </c>
      <c r="O112" s="25">
        <f t="shared" si="8"/>
        <v>69.3</v>
      </c>
      <c r="P112" s="25">
        <v>60</v>
      </c>
      <c r="Q112" s="25">
        <v>0</v>
      </c>
      <c r="R112" s="25">
        <f t="shared" si="9"/>
        <v>60</v>
      </c>
      <c r="S112" s="25">
        <v>60</v>
      </c>
      <c r="T112" s="25">
        <v>21.25</v>
      </c>
      <c r="U112" s="25">
        <f t="shared" si="10"/>
        <v>81.25</v>
      </c>
      <c r="V112" s="26">
        <f t="shared" si="11"/>
        <v>72.979205882352929</v>
      </c>
      <c r="W112" s="27">
        <v>108</v>
      </c>
      <c r="X112" s="23">
        <v>113</v>
      </c>
      <c r="Y112" s="23" t="s">
        <v>414</v>
      </c>
      <c r="Z112" s="23">
        <v>145</v>
      </c>
      <c r="AA112" s="24"/>
      <c r="AB112" s="24"/>
      <c r="AC112" s="24"/>
      <c r="AD112" s="28"/>
    </row>
    <row r="113" spans="1:30" x14ac:dyDescent="0.2">
      <c r="A113" s="23" t="s">
        <v>399</v>
      </c>
      <c r="B113" s="23" t="s">
        <v>1445</v>
      </c>
      <c r="C113" s="24">
        <v>2024</v>
      </c>
      <c r="D113" s="24" t="s">
        <v>400</v>
      </c>
      <c r="E113" s="24">
        <v>2437110189</v>
      </c>
      <c r="F113" s="24" t="s">
        <v>522</v>
      </c>
      <c r="G113" s="25">
        <v>86.57</v>
      </c>
      <c r="H113" s="25">
        <v>0</v>
      </c>
      <c r="I113" s="25">
        <f t="shared" si="6"/>
        <v>86.57</v>
      </c>
      <c r="J113" s="25">
        <f>VLOOKUP(F113,[3]Sheet2!$A:$B,2,FALSE)</f>
        <v>73.686274509803894</v>
      </c>
      <c r="K113" s="25">
        <v>0</v>
      </c>
      <c r="L113" s="25">
        <f t="shared" si="7"/>
        <v>73.686274509803894</v>
      </c>
      <c r="M113" s="25">
        <f>VLOOKUP(F113,[4]Sheet2!$A:$B,2,FALSE)</f>
        <v>75.95</v>
      </c>
      <c r="N113" s="25">
        <v>0</v>
      </c>
      <c r="O113" s="25">
        <f t="shared" si="8"/>
        <v>75.95</v>
      </c>
      <c r="P113" s="25">
        <v>60</v>
      </c>
      <c r="Q113" s="25">
        <v>0</v>
      </c>
      <c r="R113" s="25">
        <f t="shared" si="9"/>
        <v>60</v>
      </c>
      <c r="S113" s="25">
        <v>40</v>
      </c>
      <c r="T113" s="25">
        <v>0</v>
      </c>
      <c r="U113" s="25">
        <f t="shared" si="10"/>
        <v>40</v>
      </c>
      <c r="V113" s="26">
        <f t="shared" si="11"/>
        <v>72.719205882352924</v>
      </c>
      <c r="W113" s="27">
        <v>109</v>
      </c>
      <c r="X113" s="23">
        <v>109</v>
      </c>
      <c r="Y113" s="23" t="s">
        <v>414</v>
      </c>
      <c r="Z113" s="23">
        <v>145</v>
      </c>
      <c r="AA113" s="24"/>
      <c r="AB113" s="24"/>
      <c r="AC113" s="24"/>
      <c r="AD113" s="28"/>
    </row>
    <row r="114" spans="1:30" x14ac:dyDescent="0.2">
      <c r="A114" s="23" t="s">
        <v>399</v>
      </c>
      <c r="B114" s="23" t="s">
        <v>1445</v>
      </c>
      <c r="C114" s="24">
        <v>2024</v>
      </c>
      <c r="D114" s="24" t="s">
        <v>410</v>
      </c>
      <c r="E114" s="24">
        <v>2437110215</v>
      </c>
      <c r="F114" s="24" t="s">
        <v>523</v>
      </c>
      <c r="G114" s="25">
        <v>87</v>
      </c>
      <c r="H114" s="25">
        <v>0</v>
      </c>
      <c r="I114" s="25">
        <f t="shared" si="6"/>
        <v>87</v>
      </c>
      <c r="J114" s="25">
        <f>VLOOKUP(F114,[3]Sheet2!$A:$B,2,FALSE)</f>
        <v>74.235294117647101</v>
      </c>
      <c r="K114" s="25">
        <v>0</v>
      </c>
      <c r="L114" s="25">
        <f t="shared" si="7"/>
        <v>74.235294117647101</v>
      </c>
      <c r="M114" s="25">
        <f>VLOOKUP(F114,[4]Sheet2!$A:$B,2,FALSE)</f>
        <v>65.5</v>
      </c>
      <c r="N114" s="25">
        <v>0</v>
      </c>
      <c r="O114" s="25">
        <f t="shared" si="8"/>
        <v>65.5</v>
      </c>
      <c r="P114" s="25">
        <v>60</v>
      </c>
      <c r="Q114" s="25">
        <v>0</v>
      </c>
      <c r="R114" s="25">
        <f t="shared" si="9"/>
        <v>60</v>
      </c>
      <c r="S114" s="25">
        <v>40</v>
      </c>
      <c r="T114" s="25">
        <v>0</v>
      </c>
      <c r="U114" s="25">
        <f t="shared" si="10"/>
        <v>40</v>
      </c>
      <c r="V114" s="26">
        <f t="shared" si="11"/>
        <v>72.651470588235327</v>
      </c>
      <c r="W114" s="27">
        <v>110</v>
      </c>
      <c r="X114" s="23">
        <v>107</v>
      </c>
      <c r="Y114" s="23" t="s">
        <v>414</v>
      </c>
      <c r="Z114" s="23">
        <v>145</v>
      </c>
      <c r="AA114" s="24"/>
      <c r="AB114" s="24"/>
      <c r="AC114" s="24"/>
      <c r="AD114" s="28"/>
    </row>
    <row r="115" spans="1:30" x14ac:dyDescent="0.2">
      <c r="A115" s="23" t="s">
        <v>399</v>
      </c>
      <c r="B115" s="23" t="s">
        <v>1445</v>
      </c>
      <c r="C115" s="24">
        <v>2024</v>
      </c>
      <c r="D115" s="24" t="s">
        <v>400</v>
      </c>
      <c r="E115" s="24">
        <v>2437110182</v>
      </c>
      <c r="F115" s="24" t="s">
        <v>524</v>
      </c>
      <c r="G115" s="25">
        <v>90.03</v>
      </c>
      <c r="H115" s="25">
        <v>1.5</v>
      </c>
      <c r="I115" s="25">
        <f t="shared" si="6"/>
        <v>91.53</v>
      </c>
      <c r="J115" s="25">
        <f>VLOOKUP(F115,[3]Sheet2!$A:$B,2,FALSE)</f>
        <v>70.254901960784295</v>
      </c>
      <c r="K115" s="25">
        <v>0</v>
      </c>
      <c r="L115" s="25">
        <f t="shared" si="7"/>
        <v>70.254901960784295</v>
      </c>
      <c r="M115" s="25">
        <f>VLOOKUP(F115,[4]Sheet2!$A:$B,2,FALSE)</f>
        <v>64.875</v>
      </c>
      <c r="N115" s="25">
        <v>0</v>
      </c>
      <c r="O115" s="25">
        <f t="shared" si="8"/>
        <v>64.875</v>
      </c>
      <c r="P115" s="25">
        <v>60</v>
      </c>
      <c r="Q115" s="25">
        <v>0</v>
      </c>
      <c r="R115" s="25">
        <f t="shared" si="9"/>
        <v>60</v>
      </c>
      <c r="S115" s="25">
        <v>60</v>
      </c>
      <c r="T115" s="25">
        <v>25</v>
      </c>
      <c r="U115" s="25">
        <f t="shared" si="10"/>
        <v>85</v>
      </c>
      <c r="V115" s="26">
        <f t="shared" si="11"/>
        <v>72.337926470588215</v>
      </c>
      <c r="W115" s="27">
        <v>111</v>
      </c>
      <c r="X115" s="23">
        <v>118</v>
      </c>
      <c r="Y115" s="23" t="s">
        <v>414</v>
      </c>
      <c r="Z115" s="23">
        <v>145</v>
      </c>
      <c r="AA115" s="24"/>
      <c r="AB115" s="24"/>
      <c r="AC115" s="24"/>
      <c r="AD115" s="28"/>
    </row>
    <row r="116" spans="1:30" x14ac:dyDescent="0.2">
      <c r="A116" s="23" t="s">
        <v>399</v>
      </c>
      <c r="B116" s="23" t="s">
        <v>1445</v>
      </c>
      <c r="C116" s="24">
        <v>2024</v>
      </c>
      <c r="D116" s="24" t="s">
        <v>405</v>
      </c>
      <c r="E116" s="24">
        <v>2437110172</v>
      </c>
      <c r="F116" s="24" t="s">
        <v>525</v>
      </c>
      <c r="G116" s="25">
        <v>88.37</v>
      </c>
      <c r="H116" s="25">
        <v>0</v>
      </c>
      <c r="I116" s="25">
        <f t="shared" si="6"/>
        <v>88.37</v>
      </c>
      <c r="J116" s="25">
        <f>VLOOKUP(F116,[3]Sheet2!$A:$B,2,FALSE)</f>
        <v>72.039215686274503</v>
      </c>
      <c r="K116" s="25">
        <v>0</v>
      </c>
      <c r="L116" s="25">
        <f t="shared" si="7"/>
        <v>72.039215686274503</v>
      </c>
      <c r="M116" s="25">
        <f>VLOOKUP(F116,[4]Sheet2!$A:$B,2,FALSE)</f>
        <v>86.4</v>
      </c>
      <c r="N116" s="25">
        <v>0</v>
      </c>
      <c r="O116" s="25">
        <f t="shared" si="8"/>
        <v>86.4</v>
      </c>
      <c r="P116" s="25">
        <v>60</v>
      </c>
      <c r="Q116" s="25">
        <v>0</v>
      </c>
      <c r="R116" s="25">
        <f t="shared" si="9"/>
        <v>60</v>
      </c>
      <c r="S116" s="25">
        <v>40</v>
      </c>
      <c r="T116" s="25">
        <v>0</v>
      </c>
      <c r="U116" s="25">
        <f t="shared" si="10"/>
        <v>40</v>
      </c>
      <c r="V116" s="26">
        <f t="shared" si="11"/>
        <v>72.186411764705881</v>
      </c>
      <c r="W116" s="27">
        <v>112</v>
      </c>
      <c r="X116" s="23">
        <v>110</v>
      </c>
      <c r="Y116" s="23" t="s">
        <v>414</v>
      </c>
      <c r="Z116" s="23">
        <v>145</v>
      </c>
      <c r="AA116" s="24"/>
      <c r="AB116" s="24"/>
      <c r="AC116" s="24"/>
      <c r="AD116" s="28"/>
    </row>
    <row r="117" spans="1:30" x14ac:dyDescent="0.2">
      <c r="A117" s="23" t="s">
        <v>399</v>
      </c>
      <c r="B117" s="23" t="s">
        <v>1445</v>
      </c>
      <c r="C117" s="24">
        <v>2024</v>
      </c>
      <c r="D117" s="24" t="s">
        <v>400</v>
      </c>
      <c r="E117" s="24">
        <v>2437110191</v>
      </c>
      <c r="F117" s="24" t="s">
        <v>526</v>
      </c>
      <c r="G117" s="25">
        <v>86.58</v>
      </c>
      <c r="H117" s="25">
        <v>0</v>
      </c>
      <c r="I117" s="25">
        <f t="shared" si="6"/>
        <v>86.58</v>
      </c>
      <c r="J117" s="25">
        <f>VLOOKUP(F117,[3]Sheet2!$A:$B,2,FALSE)</f>
        <v>71.823529411764696</v>
      </c>
      <c r="K117" s="25">
        <v>0</v>
      </c>
      <c r="L117" s="25">
        <f t="shared" si="7"/>
        <v>71.823529411764696</v>
      </c>
      <c r="M117" s="25">
        <f>VLOOKUP(F117,[4]Sheet2!$A:$B,2,FALSE)</f>
        <v>68.900000000000006</v>
      </c>
      <c r="N117" s="25">
        <v>0</v>
      </c>
      <c r="O117" s="25">
        <f t="shared" si="8"/>
        <v>68.900000000000006</v>
      </c>
      <c r="P117" s="25">
        <v>60</v>
      </c>
      <c r="Q117" s="25">
        <v>0</v>
      </c>
      <c r="R117" s="25">
        <f t="shared" si="9"/>
        <v>60</v>
      </c>
      <c r="S117" s="25">
        <v>40</v>
      </c>
      <c r="T117" s="25">
        <v>0</v>
      </c>
      <c r="U117" s="25">
        <f t="shared" si="10"/>
        <v>40</v>
      </c>
      <c r="V117" s="26">
        <f t="shared" si="11"/>
        <v>70.970647058823516</v>
      </c>
      <c r="W117" s="27">
        <v>113</v>
      </c>
      <c r="X117" s="23">
        <v>112</v>
      </c>
      <c r="Y117" s="23" t="s">
        <v>414</v>
      </c>
      <c r="Z117" s="23">
        <v>145</v>
      </c>
      <c r="AA117" s="24"/>
      <c r="AB117" s="24"/>
      <c r="AC117" s="24"/>
      <c r="AD117" s="28"/>
    </row>
    <row r="118" spans="1:30" x14ac:dyDescent="0.2">
      <c r="A118" s="23" t="s">
        <v>399</v>
      </c>
      <c r="B118" s="23" t="s">
        <v>1445</v>
      </c>
      <c r="C118" s="24">
        <v>2024</v>
      </c>
      <c r="D118" s="24" t="s">
        <v>400</v>
      </c>
      <c r="E118" s="24">
        <v>2437110192</v>
      </c>
      <c r="F118" s="24" t="s">
        <v>527</v>
      </c>
      <c r="G118" s="25">
        <v>86.42</v>
      </c>
      <c r="H118" s="25">
        <v>0</v>
      </c>
      <c r="I118" s="25">
        <f t="shared" si="6"/>
        <v>86.42</v>
      </c>
      <c r="J118" s="25">
        <f>VLOOKUP(F118,[3]Sheet2!$A:$B,2,FALSE)</f>
        <v>71.941176470588204</v>
      </c>
      <c r="K118" s="25">
        <v>0</v>
      </c>
      <c r="L118" s="25">
        <f t="shared" si="7"/>
        <v>71.941176470588204</v>
      </c>
      <c r="M118" s="25">
        <f>VLOOKUP(F118,[4]Sheet2!$A:$B,2,FALSE)</f>
        <v>64.55</v>
      </c>
      <c r="N118" s="25">
        <v>0</v>
      </c>
      <c r="O118" s="25">
        <f t="shared" si="8"/>
        <v>64.55</v>
      </c>
      <c r="P118" s="25">
        <v>60</v>
      </c>
      <c r="Q118" s="25">
        <v>0</v>
      </c>
      <c r="R118" s="25">
        <f t="shared" si="9"/>
        <v>60</v>
      </c>
      <c r="S118" s="25">
        <v>40</v>
      </c>
      <c r="T118" s="25">
        <v>0</v>
      </c>
      <c r="U118" s="25">
        <f t="shared" si="10"/>
        <v>40</v>
      </c>
      <c r="V118" s="26">
        <f t="shared" si="11"/>
        <v>70.825382352941162</v>
      </c>
      <c r="W118" s="27">
        <v>114</v>
      </c>
      <c r="X118" s="23">
        <v>111</v>
      </c>
      <c r="Y118" s="23" t="s">
        <v>414</v>
      </c>
      <c r="Z118" s="23">
        <v>145</v>
      </c>
      <c r="AA118" s="24"/>
      <c r="AB118" s="24"/>
      <c r="AC118" s="24"/>
      <c r="AD118" s="28"/>
    </row>
    <row r="119" spans="1:30" x14ac:dyDescent="0.2">
      <c r="A119" s="23" t="s">
        <v>399</v>
      </c>
      <c r="B119" s="23" t="s">
        <v>1445</v>
      </c>
      <c r="C119" s="24">
        <v>2024</v>
      </c>
      <c r="D119" s="24" t="s">
        <v>400</v>
      </c>
      <c r="E119" s="24">
        <v>2437110200</v>
      </c>
      <c r="F119" s="24" t="s">
        <v>528</v>
      </c>
      <c r="G119" s="25">
        <v>87.28</v>
      </c>
      <c r="H119" s="25">
        <v>0</v>
      </c>
      <c r="I119" s="25">
        <f t="shared" si="6"/>
        <v>87.28</v>
      </c>
      <c r="J119" s="25">
        <f>VLOOKUP(F119,[3]Sheet2!$A:$B,2,FALSE)</f>
        <v>71.392156862745097</v>
      </c>
      <c r="K119" s="25">
        <v>0</v>
      </c>
      <c r="L119" s="25">
        <f t="shared" si="7"/>
        <v>71.392156862745097</v>
      </c>
      <c r="M119" s="25">
        <f>VLOOKUP(F119,[4]Sheet2!$A:$B,2,FALSE)</f>
        <v>68.25</v>
      </c>
      <c r="N119" s="25">
        <v>0</v>
      </c>
      <c r="O119" s="25">
        <f t="shared" si="8"/>
        <v>68.25</v>
      </c>
      <c r="P119" s="25">
        <v>60</v>
      </c>
      <c r="Q119" s="25">
        <v>0</v>
      </c>
      <c r="R119" s="25">
        <f t="shared" si="9"/>
        <v>60</v>
      </c>
      <c r="S119" s="25">
        <v>40</v>
      </c>
      <c r="T119" s="25">
        <v>0</v>
      </c>
      <c r="U119" s="25">
        <f t="shared" si="10"/>
        <v>40</v>
      </c>
      <c r="V119" s="26">
        <f t="shared" si="11"/>
        <v>70.684617647058829</v>
      </c>
      <c r="W119" s="27">
        <v>115</v>
      </c>
      <c r="X119" s="23">
        <v>114</v>
      </c>
      <c r="Y119" s="23" t="s">
        <v>414</v>
      </c>
      <c r="Z119" s="23">
        <v>145</v>
      </c>
      <c r="AA119" s="24"/>
      <c r="AB119" s="24"/>
      <c r="AC119" s="24"/>
      <c r="AD119" s="28"/>
    </row>
    <row r="120" spans="1:30" x14ac:dyDescent="0.2">
      <c r="A120" s="23" t="s">
        <v>399</v>
      </c>
      <c r="B120" s="23" t="s">
        <v>1445</v>
      </c>
      <c r="C120" s="24">
        <v>2024</v>
      </c>
      <c r="D120" s="24" t="s">
        <v>410</v>
      </c>
      <c r="E120" s="24">
        <v>2437110238</v>
      </c>
      <c r="F120" s="24" t="s">
        <v>529</v>
      </c>
      <c r="G120" s="25">
        <v>87.5</v>
      </c>
      <c r="H120" s="25">
        <v>0</v>
      </c>
      <c r="I120" s="25">
        <f t="shared" si="6"/>
        <v>87.5</v>
      </c>
      <c r="J120" s="25">
        <f>VLOOKUP(F120,[3]Sheet2!$A:$B,2,FALSE)</f>
        <v>70.980392156862706</v>
      </c>
      <c r="K120" s="25">
        <v>0</v>
      </c>
      <c r="L120" s="25">
        <f t="shared" si="7"/>
        <v>70.980392156862706</v>
      </c>
      <c r="M120" s="25">
        <f>VLOOKUP(F120,[4]Sheet2!$A:$B,2,FALSE)</f>
        <v>73.650000000000006</v>
      </c>
      <c r="N120" s="25">
        <v>0</v>
      </c>
      <c r="O120" s="25">
        <f t="shared" si="8"/>
        <v>73.650000000000006</v>
      </c>
      <c r="P120" s="25">
        <v>60</v>
      </c>
      <c r="Q120" s="25">
        <v>0</v>
      </c>
      <c r="R120" s="25">
        <f t="shared" si="9"/>
        <v>60</v>
      </c>
      <c r="S120" s="25">
        <v>40</v>
      </c>
      <c r="T120" s="25">
        <v>0</v>
      </c>
      <c r="U120" s="25">
        <f t="shared" si="10"/>
        <v>40</v>
      </c>
      <c r="V120" s="26">
        <f t="shared" si="11"/>
        <v>70.667794117647034</v>
      </c>
      <c r="W120" s="27">
        <v>116</v>
      </c>
      <c r="X120" s="23">
        <v>116</v>
      </c>
      <c r="Y120" s="23" t="s">
        <v>414</v>
      </c>
      <c r="Z120" s="23">
        <v>145</v>
      </c>
      <c r="AA120" s="24"/>
      <c r="AB120" s="24"/>
      <c r="AC120" s="24"/>
      <c r="AD120" s="28"/>
    </row>
    <row r="121" spans="1:30" x14ac:dyDescent="0.2">
      <c r="A121" s="23" t="s">
        <v>399</v>
      </c>
      <c r="B121" s="23" t="s">
        <v>1445</v>
      </c>
      <c r="C121" s="24">
        <v>2024</v>
      </c>
      <c r="D121" s="24" t="s">
        <v>405</v>
      </c>
      <c r="E121" s="24">
        <v>2437110171</v>
      </c>
      <c r="F121" s="24" t="s">
        <v>530</v>
      </c>
      <c r="G121" s="25">
        <v>88.37</v>
      </c>
      <c r="H121" s="25">
        <v>0</v>
      </c>
      <c r="I121" s="25">
        <f t="shared" si="6"/>
        <v>88.37</v>
      </c>
      <c r="J121" s="25">
        <f>VLOOKUP(F121,[3]Sheet2!$A:$B,2,FALSE)</f>
        <v>71.156862745097996</v>
      </c>
      <c r="K121" s="25">
        <v>0</v>
      </c>
      <c r="L121" s="25">
        <f t="shared" si="7"/>
        <v>71.156862745097996</v>
      </c>
      <c r="M121" s="25">
        <f>VLOOKUP(F121,[4]Sheet2!$A:$B,2,FALSE)</f>
        <v>68.349999999999994</v>
      </c>
      <c r="N121" s="25">
        <v>0</v>
      </c>
      <c r="O121" s="25">
        <f t="shared" si="8"/>
        <v>68.349999999999994</v>
      </c>
      <c r="P121" s="25">
        <v>60</v>
      </c>
      <c r="Q121" s="25">
        <v>0</v>
      </c>
      <c r="R121" s="25">
        <f t="shared" si="9"/>
        <v>60</v>
      </c>
      <c r="S121" s="25">
        <v>40</v>
      </c>
      <c r="T121" s="25">
        <v>0</v>
      </c>
      <c r="U121" s="25">
        <f t="shared" si="10"/>
        <v>40</v>
      </c>
      <c r="V121" s="26">
        <f t="shared" si="11"/>
        <v>70.622147058823501</v>
      </c>
      <c r="W121" s="27">
        <v>117</v>
      </c>
      <c r="X121" s="23">
        <v>115</v>
      </c>
      <c r="Y121" s="23" t="s">
        <v>402</v>
      </c>
      <c r="Z121" s="23">
        <v>145</v>
      </c>
      <c r="AA121" s="24"/>
      <c r="AB121" s="24"/>
      <c r="AC121" s="24"/>
      <c r="AD121" s="28"/>
    </row>
    <row r="122" spans="1:30" x14ac:dyDescent="0.2">
      <c r="A122" s="23" t="s">
        <v>399</v>
      </c>
      <c r="B122" s="23" t="s">
        <v>1445</v>
      </c>
      <c r="C122" s="24">
        <v>2024</v>
      </c>
      <c r="D122" s="24" t="s">
        <v>405</v>
      </c>
      <c r="E122" s="24">
        <v>2437110152</v>
      </c>
      <c r="F122" s="24" t="s">
        <v>531</v>
      </c>
      <c r="G122" s="25">
        <v>88.37</v>
      </c>
      <c r="H122" s="25">
        <v>0.5</v>
      </c>
      <c r="I122" s="25">
        <f t="shared" si="6"/>
        <v>88.87</v>
      </c>
      <c r="J122" s="25">
        <f>VLOOKUP(F122,[3]Sheet2!$A:$B,2,FALSE)</f>
        <v>70</v>
      </c>
      <c r="K122" s="25">
        <v>0</v>
      </c>
      <c r="L122" s="25">
        <f t="shared" si="7"/>
        <v>70</v>
      </c>
      <c r="M122" s="25">
        <f>VLOOKUP(F122,[4]Sheet2!$A:$B,2,FALSE)</f>
        <v>76.849999999999994</v>
      </c>
      <c r="N122" s="25">
        <v>0</v>
      </c>
      <c r="O122" s="25">
        <f t="shared" si="8"/>
        <v>76.849999999999994</v>
      </c>
      <c r="P122" s="25">
        <v>60</v>
      </c>
      <c r="Q122" s="25">
        <v>0</v>
      </c>
      <c r="R122" s="25">
        <f t="shared" si="9"/>
        <v>60</v>
      </c>
      <c r="S122" s="25">
        <v>40</v>
      </c>
      <c r="T122" s="25">
        <v>0</v>
      </c>
      <c r="U122" s="25">
        <f t="shared" si="10"/>
        <v>40</v>
      </c>
      <c r="V122" s="26">
        <f t="shared" si="11"/>
        <v>70.229500000000002</v>
      </c>
      <c r="W122" s="27">
        <v>118</v>
      </c>
      <c r="X122" s="23">
        <v>119</v>
      </c>
      <c r="Y122" s="23" t="s">
        <v>414</v>
      </c>
      <c r="Z122" s="23">
        <v>145</v>
      </c>
      <c r="AA122" s="24"/>
      <c r="AB122" s="24"/>
      <c r="AC122" s="24"/>
      <c r="AD122" s="28"/>
    </row>
    <row r="123" spans="1:30" x14ac:dyDescent="0.2">
      <c r="A123" s="23" t="s">
        <v>399</v>
      </c>
      <c r="B123" s="23" t="s">
        <v>1445</v>
      </c>
      <c r="C123" s="24">
        <v>2024</v>
      </c>
      <c r="D123" s="24" t="s">
        <v>412</v>
      </c>
      <c r="E123" s="24">
        <v>2437110129</v>
      </c>
      <c r="F123" s="24" t="s">
        <v>532</v>
      </c>
      <c r="G123" s="25">
        <v>89.5</v>
      </c>
      <c r="H123" s="25">
        <v>0</v>
      </c>
      <c r="I123" s="25">
        <f t="shared" si="6"/>
        <v>89.5</v>
      </c>
      <c r="J123" s="25">
        <f>VLOOKUP(F123,[3]Sheet2!$A:$B,2,FALSE)</f>
        <v>70.529411764705898</v>
      </c>
      <c r="K123" s="25">
        <v>0</v>
      </c>
      <c r="L123" s="25">
        <f t="shared" si="7"/>
        <v>70.529411764705898</v>
      </c>
      <c r="M123" s="25">
        <f>VLOOKUP(F123,[4]Sheet2!$A:$B,2,FALSE)</f>
        <v>66.45</v>
      </c>
      <c r="N123" s="25">
        <v>0</v>
      </c>
      <c r="O123" s="25">
        <f t="shared" si="8"/>
        <v>66.45</v>
      </c>
      <c r="P123" s="25">
        <v>60</v>
      </c>
      <c r="Q123" s="25">
        <v>0</v>
      </c>
      <c r="R123" s="25">
        <f t="shared" si="9"/>
        <v>60</v>
      </c>
      <c r="S123" s="25">
        <v>40</v>
      </c>
      <c r="T123" s="25">
        <v>0</v>
      </c>
      <c r="U123" s="25">
        <f t="shared" si="10"/>
        <v>40</v>
      </c>
      <c r="V123" s="26">
        <f t="shared" si="11"/>
        <v>70.169558823529428</v>
      </c>
      <c r="W123" s="27">
        <v>119</v>
      </c>
      <c r="X123" s="23">
        <v>117</v>
      </c>
      <c r="Y123" s="23" t="s">
        <v>402</v>
      </c>
      <c r="Z123" s="23">
        <v>145</v>
      </c>
      <c r="AA123" s="24"/>
      <c r="AB123" s="24"/>
      <c r="AC123" s="24"/>
      <c r="AD123" s="29"/>
    </row>
    <row r="124" spans="1:30" x14ac:dyDescent="0.2">
      <c r="A124" s="23" t="s">
        <v>399</v>
      </c>
      <c r="B124" s="23" t="s">
        <v>1445</v>
      </c>
      <c r="C124" s="24">
        <v>2024</v>
      </c>
      <c r="D124" s="24" t="s">
        <v>400</v>
      </c>
      <c r="E124" s="24">
        <v>2330110281</v>
      </c>
      <c r="F124" s="24" t="s">
        <v>533</v>
      </c>
      <c r="G124" s="25">
        <v>86.14</v>
      </c>
      <c r="H124" s="25">
        <v>0</v>
      </c>
      <c r="I124" s="25">
        <f t="shared" si="6"/>
        <v>86.14</v>
      </c>
      <c r="J124" s="25">
        <f>VLOOKUP(F124,[3]Sheet2!$A:$B,2,FALSE)</f>
        <v>69.823529411764696</v>
      </c>
      <c r="K124" s="25">
        <v>0</v>
      </c>
      <c r="L124" s="25">
        <f t="shared" si="7"/>
        <v>69.823529411764696</v>
      </c>
      <c r="M124" s="25">
        <f>VLOOKUP(F124,[4]Sheet2!$A:$B,2,FALSE)</f>
        <v>82.85</v>
      </c>
      <c r="N124" s="25">
        <v>0</v>
      </c>
      <c r="O124" s="25">
        <f t="shared" si="8"/>
        <v>82.85</v>
      </c>
      <c r="P124" s="25">
        <v>60</v>
      </c>
      <c r="Q124" s="25">
        <v>0</v>
      </c>
      <c r="R124" s="25">
        <f t="shared" si="9"/>
        <v>60</v>
      </c>
      <c r="S124" s="25">
        <v>40</v>
      </c>
      <c r="T124" s="25">
        <v>0</v>
      </c>
      <c r="U124" s="25">
        <f t="shared" si="10"/>
        <v>40</v>
      </c>
      <c r="V124" s="26">
        <f t="shared" si="11"/>
        <v>70.124147058823525</v>
      </c>
      <c r="W124" s="27">
        <v>120</v>
      </c>
      <c r="X124" s="23">
        <v>120</v>
      </c>
      <c r="Y124" s="23" t="s">
        <v>414</v>
      </c>
      <c r="Z124" s="23">
        <v>145</v>
      </c>
      <c r="AA124" s="24"/>
      <c r="AB124" s="24"/>
      <c r="AC124" s="24"/>
      <c r="AD124" s="28"/>
    </row>
    <row r="125" spans="1:30" x14ac:dyDescent="0.2">
      <c r="A125" s="23" t="s">
        <v>399</v>
      </c>
      <c r="B125" s="23" t="s">
        <v>1445</v>
      </c>
      <c r="C125" s="24">
        <v>2024</v>
      </c>
      <c r="D125" s="24" t="s">
        <v>412</v>
      </c>
      <c r="E125" s="24">
        <v>2437110149</v>
      </c>
      <c r="F125" s="24" t="s">
        <v>534</v>
      </c>
      <c r="G125" s="25">
        <v>89.5</v>
      </c>
      <c r="H125" s="25">
        <v>0</v>
      </c>
      <c r="I125" s="25">
        <f t="shared" si="6"/>
        <v>89.5</v>
      </c>
      <c r="J125" s="25">
        <f>VLOOKUP(F125,[3]Sheet2!$A:$B,2,FALSE)</f>
        <v>69.823529411764696</v>
      </c>
      <c r="K125" s="25">
        <v>0</v>
      </c>
      <c r="L125" s="25">
        <f t="shared" si="7"/>
        <v>69.823529411764696</v>
      </c>
      <c r="M125" s="25">
        <f>VLOOKUP(F125,[4]Sheet2!$A:$B,2,FALSE)</f>
        <v>65.5</v>
      </c>
      <c r="N125" s="25">
        <v>0</v>
      </c>
      <c r="O125" s="25">
        <f t="shared" si="8"/>
        <v>65.5</v>
      </c>
      <c r="P125" s="25">
        <v>60</v>
      </c>
      <c r="Q125" s="25">
        <v>0</v>
      </c>
      <c r="R125" s="25">
        <f t="shared" si="9"/>
        <v>60</v>
      </c>
      <c r="S125" s="25">
        <v>40</v>
      </c>
      <c r="T125" s="25">
        <v>0</v>
      </c>
      <c r="U125" s="25">
        <f t="shared" si="10"/>
        <v>40</v>
      </c>
      <c r="V125" s="26">
        <f t="shared" si="11"/>
        <v>69.59264705882353</v>
      </c>
      <c r="W125" s="27">
        <v>121</v>
      </c>
      <c r="X125" s="23">
        <v>121</v>
      </c>
      <c r="Y125" s="23" t="s">
        <v>414</v>
      </c>
      <c r="Z125" s="23">
        <v>145</v>
      </c>
      <c r="AA125" s="24"/>
      <c r="AB125" s="24"/>
      <c r="AC125" s="24"/>
      <c r="AD125" s="28"/>
    </row>
    <row r="126" spans="1:30" x14ac:dyDescent="0.2">
      <c r="A126" s="23" t="s">
        <v>399</v>
      </c>
      <c r="B126" s="23" t="s">
        <v>1445</v>
      </c>
      <c r="C126" s="24">
        <v>2024</v>
      </c>
      <c r="D126" s="24" t="s">
        <v>405</v>
      </c>
      <c r="E126" s="24">
        <v>2330110266</v>
      </c>
      <c r="F126" s="24" t="s">
        <v>535</v>
      </c>
      <c r="G126" s="25">
        <v>88.87</v>
      </c>
      <c r="H126" s="25">
        <v>0</v>
      </c>
      <c r="I126" s="25">
        <f t="shared" si="6"/>
        <v>88.87</v>
      </c>
      <c r="J126" s="25">
        <f>VLOOKUP(F126,[3]Sheet2!$A:$B,2,FALSE)</f>
        <v>68.686274509803894</v>
      </c>
      <c r="K126" s="25">
        <v>0</v>
      </c>
      <c r="L126" s="25">
        <f t="shared" si="7"/>
        <v>68.686274509803894</v>
      </c>
      <c r="M126" s="25">
        <f>VLOOKUP(F126,[4]Sheet2!$A:$B,2,FALSE)</f>
        <v>77.849999999999994</v>
      </c>
      <c r="N126" s="25">
        <v>0</v>
      </c>
      <c r="O126" s="25">
        <f t="shared" si="8"/>
        <v>77.849999999999994</v>
      </c>
      <c r="P126" s="25">
        <v>60</v>
      </c>
      <c r="Q126" s="25">
        <v>0</v>
      </c>
      <c r="R126" s="25">
        <f t="shared" si="9"/>
        <v>60</v>
      </c>
      <c r="S126" s="25">
        <v>40</v>
      </c>
      <c r="T126" s="25">
        <v>0</v>
      </c>
      <c r="U126" s="25">
        <f t="shared" si="10"/>
        <v>40</v>
      </c>
      <c r="V126" s="26">
        <f t="shared" si="11"/>
        <v>69.294205882352927</v>
      </c>
      <c r="W126" s="27">
        <v>122</v>
      </c>
      <c r="X126" s="23">
        <v>123</v>
      </c>
      <c r="Y126" s="23" t="s">
        <v>414</v>
      </c>
      <c r="Z126" s="23">
        <v>145</v>
      </c>
      <c r="AA126" s="24"/>
      <c r="AB126" s="24"/>
      <c r="AC126" s="24"/>
      <c r="AD126" s="28"/>
    </row>
    <row r="127" spans="1:30" x14ac:dyDescent="0.2">
      <c r="A127" s="23" t="s">
        <v>399</v>
      </c>
      <c r="B127" s="23" t="s">
        <v>1445</v>
      </c>
      <c r="C127" s="24">
        <v>2024</v>
      </c>
      <c r="D127" s="24" t="s">
        <v>405</v>
      </c>
      <c r="E127" s="24">
        <v>2437110161</v>
      </c>
      <c r="F127" s="24" t="s">
        <v>536</v>
      </c>
      <c r="G127" s="25">
        <v>87.37</v>
      </c>
      <c r="H127" s="25">
        <v>1</v>
      </c>
      <c r="I127" s="25">
        <f t="shared" si="6"/>
        <v>88.37</v>
      </c>
      <c r="J127" s="25">
        <f>VLOOKUP(F127,[3]Sheet2!$A:$B,2,FALSE)</f>
        <v>66.039215686274503</v>
      </c>
      <c r="K127" s="25">
        <v>0</v>
      </c>
      <c r="L127" s="25">
        <f t="shared" si="7"/>
        <v>66.039215686274503</v>
      </c>
      <c r="M127" s="25">
        <f>VLOOKUP(F127,[4]Sheet2!$A:$B,2,FALSE)</f>
        <v>68.75</v>
      </c>
      <c r="N127" s="25">
        <v>0</v>
      </c>
      <c r="O127" s="25">
        <f t="shared" si="8"/>
        <v>68.75</v>
      </c>
      <c r="P127" s="25">
        <v>60</v>
      </c>
      <c r="Q127" s="25">
        <v>5</v>
      </c>
      <c r="R127" s="25">
        <f t="shared" si="9"/>
        <v>65</v>
      </c>
      <c r="S127" s="25">
        <v>60</v>
      </c>
      <c r="T127" s="25">
        <v>13.5</v>
      </c>
      <c r="U127" s="25">
        <f t="shared" si="10"/>
        <v>73.5</v>
      </c>
      <c r="V127" s="26">
        <f t="shared" si="11"/>
        <v>68.72891176470587</v>
      </c>
      <c r="W127" s="27">
        <v>123</v>
      </c>
      <c r="X127" s="23">
        <v>133</v>
      </c>
      <c r="Y127" s="23" t="s">
        <v>414</v>
      </c>
      <c r="Z127" s="23">
        <v>145</v>
      </c>
      <c r="AA127" s="24"/>
      <c r="AB127" s="24"/>
      <c r="AC127" s="24"/>
      <c r="AD127" s="28"/>
    </row>
    <row r="128" spans="1:30" x14ac:dyDescent="0.2">
      <c r="A128" s="23" t="s">
        <v>399</v>
      </c>
      <c r="B128" s="23" t="s">
        <v>1445</v>
      </c>
      <c r="C128" s="24">
        <v>2024</v>
      </c>
      <c r="D128" s="24" t="s">
        <v>405</v>
      </c>
      <c r="E128" s="24">
        <v>2437110176</v>
      </c>
      <c r="F128" s="24" t="s">
        <v>537</v>
      </c>
      <c r="G128" s="25">
        <v>87</v>
      </c>
      <c r="H128" s="25">
        <v>0</v>
      </c>
      <c r="I128" s="25">
        <f t="shared" si="6"/>
        <v>87</v>
      </c>
      <c r="J128" s="25">
        <f>VLOOKUP(F128,[3]Sheet2!$A:$B,2,FALSE)</f>
        <v>68.235294117647101</v>
      </c>
      <c r="K128" s="25">
        <v>0</v>
      </c>
      <c r="L128" s="25">
        <f t="shared" si="7"/>
        <v>68.235294117647101</v>
      </c>
      <c r="M128" s="25">
        <f>VLOOKUP(F128,[4]Sheet2!$A:$B,2,FALSE)</f>
        <v>71.25</v>
      </c>
      <c r="N128" s="25">
        <v>0</v>
      </c>
      <c r="O128" s="25">
        <f t="shared" si="8"/>
        <v>71.25</v>
      </c>
      <c r="P128" s="25">
        <v>60</v>
      </c>
      <c r="Q128" s="25">
        <v>0</v>
      </c>
      <c r="R128" s="25">
        <f t="shared" si="9"/>
        <v>60</v>
      </c>
      <c r="S128" s="25">
        <v>40</v>
      </c>
      <c r="T128" s="25">
        <v>0</v>
      </c>
      <c r="U128" s="25">
        <f t="shared" si="10"/>
        <v>40</v>
      </c>
      <c r="V128" s="26">
        <f t="shared" si="11"/>
        <v>68.438970588235321</v>
      </c>
      <c r="W128" s="27">
        <v>124</v>
      </c>
      <c r="X128" s="23">
        <v>124</v>
      </c>
      <c r="Y128" s="23" t="s">
        <v>414</v>
      </c>
      <c r="Z128" s="23">
        <v>145</v>
      </c>
      <c r="AA128" s="24"/>
      <c r="AB128" s="24"/>
      <c r="AC128" s="24"/>
      <c r="AD128" s="28"/>
    </row>
    <row r="129" spans="1:30" x14ac:dyDescent="0.2">
      <c r="A129" s="23" t="s">
        <v>399</v>
      </c>
      <c r="B129" s="23" t="s">
        <v>1445</v>
      </c>
      <c r="C129" s="24">
        <v>2024</v>
      </c>
      <c r="D129" s="24" t="s">
        <v>405</v>
      </c>
      <c r="E129" s="24">
        <v>2437110159</v>
      </c>
      <c r="F129" s="24" t="s">
        <v>538</v>
      </c>
      <c r="G129" s="25">
        <v>87.12</v>
      </c>
      <c r="H129" s="25">
        <v>0</v>
      </c>
      <c r="I129" s="25">
        <f t="shared" si="6"/>
        <v>87.12</v>
      </c>
      <c r="J129" s="25">
        <f>VLOOKUP(F129,[3]Sheet2!$A:$B,2,FALSE)</f>
        <v>67.921568627450995</v>
      </c>
      <c r="K129" s="25">
        <v>0</v>
      </c>
      <c r="L129" s="25">
        <f t="shared" si="7"/>
        <v>67.921568627450995</v>
      </c>
      <c r="M129" s="25">
        <f>VLOOKUP(F129,[4]Sheet2!$A:$B,2,FALSE)</f>
        <v>64.849999999999994</v>
      </c>
      <c r="N129" s="25">
        <v>0</v>
      </c>
      <c r="O129" s="25">
        <f t="shared" si="8"/>
        <v>64.849999999999994</v>
      </c>
      <c r="P129" s="25">
        <v>60</v>
      </c>
      <c r="Q129" s="25">
        <v>0</v>
      </c>
      <c r="R129" s="25">
        <f t="shared" si="9"/>
        <v>60</v>
      </c>
      <c r="S129" s="25">
        <v>40</v>
      </c>
      <c r="T129" s="25">
        <v>5</v>
      </c>
      <c r="U129" s="25">
        <f t="shared" si="10"/>
        <v>45</v>
      </c>
      <c r="V129" s="26">
        <f t="shared" si="11"/>
        <v>68.145676470588256</v>
      </c>
      <c r="W129" s="27">
        <v>125</v>
      </c>
      <c r="X129" s="23">
        <v>125</v>
      </c>
      <c r="Y129" s="23" t="s">
        <v>402</v>
      </c>
      <c r="Z129" s="23">
        <v>145</v>
      </c>
      <c r="AA129" s="24"/>
      <c r="AB129" s="24"/>
      <c r="AC129" s="24"/>
      <c r="AD129" s="28"/>
    </row>
    <row r="130" spans="1:30" x14ac:dyDescent="0.2">
      <c r="A130" s="23" t="s">
        <v>399</v>
      </c>
      <c r="B130" s="23" t="s">
        <v>1445</v>
      </c>
      <c r="C130" s="24">
        <v>2024</v>
      </c>
      <c r="D130" s="24" t="s">
        <v>405</v>
      </c>
      <c r="E130" s="24">
        <v>2330110275</v>
      </c>
      <c r="F130" s="24" t="s">
        <v>539</v>
      </c>
      <c r="G130" s="25">
        <v>88</v>
      </c>
      <c r="H130" s="25">
        <v>0</v>
      </c>
      <c r="I130" s="25">
        <f t="shared" si="6"/>
        <v>88</v>
      </c>
      <c r="J130" s="25">
        <f>VLOOKUP(F130,[3]Sheet2!$A:$B,2,FALSE)</f>
        <v>67.6666666666667</v>
      </c>
      <c r="K130" s="25">
        <v>0</v>
      </c>
      <c r="L130" s="25">
        <f t="shared" si="7"/>
        <v>67.6666666666667</v>
      </c>
      <c r="M130" s="25">
        <f>VLOOKUP(F130,[4]Sheet2!$A:$B,2,FALSE)</f>
        <v>66.45</v>
      </c>
      <c r="N130" s="25">
        <v>0</v>
      </c>
      <c r="O130" s="25">
        <f t="shared" si="8"/>
        <v>66.45</v>
      </c>
      <c r="P130" s="25">
        <v>60</v>
      </c>
      <c r="Q130" s="25">
        <v>0</v>
      </c>
      <c r="R130" s="25">
        <f t="shared" si="9"/>
        <v>60</v>
      </c>
      <c r="S130" s="25">
        <v>40</v>
      </c>
      <c r="T130" s="25">
        <v>0</v>
      </c>
      <c r="U130" s="25">
        <f t="shared" si="10"/>
        <v>40</v>
      </c>
      <c r="V130" s="26">
        <f t="shared" si="11"/>
        <v>67.872500000000031</v>
      </c>
      <c r="W130" s="27">
        <v>126</v>
      </c>
      <c r="X130" s="23">
        <v>127</v>
      </c>
      <c r="Y130" s="23" t="s">
        <v>414</v>
      </c>
      <c r="Z130" s="23">
        <v>145</v>
      </c>
      <c r="AA130" s="24"/>
      <c r="AB130" s="24"/>
      <c r="AC130" s="24"/>
      <c r="AD130" s="28"/>
    </row>
    <row r="131" spans="1:30" x14ac:dyDescent="0.2">
      <c r="A131" s="23" t="s">
        <v>399</v>
      </c>
      <c r="B131" s="23" t="s">
        <v>1445</v>
      </c>
      <c r="C131" s="24">
        <v>2024</v>
      </c>
      <c r="D131" s="24" t="s">
        <v>405</v>
      </c>
      <c r="E131" s="24">
        <v>2437110163</v>
      </c>
      <c r="F131" s="24" t="s">
        <v>540</v>
      </c>
      <c r="G131" s="25">
        <v>86.75</v>
      </c>
      <c r="H131" s="25">
        <v>0</v>
      </c>
      <c r="I131" s="25">
        <f t="shared" si="6"/>
        <v>86.75</v>
      </c>
      <c r="J131" s="25">
        <f>VLOOKUP(F131,[3]Sheet2!$A:$B,2,FALSE)</f>
        <v>67.078431372549005</v>
      </c>
      <c r="K131" s="25">
        <v>0</v>
      </c>
      <c r="L131" s="25">
        <f t="shared" si="7"/>
        <v>67.078431372549005</v>
      </c>
      <c r="M131" s="25">
        <f>VLOOKUP(F131,[4]Sheet2!$A:$B,2,FALSE)</f>
        <v>76.900000000000006</v>
      </c>
      <c r="N131" s="25">
        <v>0</v>
      </c>
      <c r="O131" s="25">
        <f t="shared" si="8"/>
        <v>76.900000000000006</v>
      </c>
      <c r="P131" s="25">
        <v>60</v>
      </c>
      <c r="Q131" s="25">
        <v>0</v>
      </c>
      <c r="R131" s="25">
        <f t="shared" si="9"/>
        <v>60</v>
      </c>
      <c r="S131" s="25">
        <v>40</v>
      </c>
      <c r="T131" s="25">
        <v>0</v>
      </c>
      <c r="U131" s="25">
        <f t="shared" si="10"/>
        <v>40</v>
      </c>
      <c r="V131" s="26">
        <f t="shared" si="11"/>
        <v>67.82882352941175</v>
      </c>
      <c r="W131" s="27">
        <v>127</v>
      </c>
      <c r="X131" s="23">
        <v>128</v>
      </c>
      <c r="Y131" s="23" t="s">
        <v>414</v>
      </c>
      <c r="Z131" s="23">
        <v>145</v>
      </c>
      <c r="AA131" s="24"/>
      <c r="AB131" s="24"/>
      <c r="AC131" s="24"/>
      <c r="AD131" s="28"/>
    </row>
    <row r="132" spans="1:30" x14ac:dyDescent="0.2">
      <c r="A132" s="23" t="s">
        <v>399</v>
      </c>
      <c r="B132" s="23" t="s">
        <v>1445</v>
      </c>
      <c r="C132" s="24">
        <v>2024</v>
      </c>
      <c r="D132" s="24" t="s">
        <v>405</v>
      </c>
      <c r="E132" s="24">
        <v>2437110170</v>
      </c>
      <c r="F132" s="24" t="s">
        <v>541</v>
      </c>
      <c r="G132" s="25">
        <v>88.37</v>
      </c>
      <c r="H132" s="25">
        <v>0</v>
      </c>
      <c r="I132" s="25">
        <f t="shared" si="6"/>
        <v>88.37</v>
      </c>
      <c r="J132" s="25">
        <f>VLOOKUP(F132,[3]Sheet2!$A:$B,2,FALSE)</f>
        <v>68.941176470588204</v>
      </c>
      <c r="K132" s="25">
        <v>0</v>
      </c>
      <c r="L132" s="25">
        <f t="shared" si="7"/>
        <v>68.941176470588204</v>
      </c>
      <c r="M132" s="25">
        <f>VLOOKUP(F132,[4]Sheet2!$A:$B,2,FALSE)</f>
        <v>45</v>
      </c>
      <c r="N132" s="25">
        <v>0</v>
      </c>
      <c r="O132" s="25">
        <f t="shared" si="8"/>
        <v>45</v>
      </c>
      <c r="P132" s="25">
        <v>60</v>
      </c>
      <c r="Q132" s="25">
        <v>0</v>
      </c>
      <c r="R132" s="25">
        <f t="shared" si="9"/>
        <v>60</v>
      </c>
      <c r="S132" s="25">
        <v>40</v>
      </c>
      <c r="T132" s="25">
        <v>0</v>
      </c>
      <c r="U132" s="25">
        <f t="shared" si="10"/>
        <v>40</v>
      </c>
      <c r="V132" s="26">
        <f t="shared" si="11"/>
        <v>67.792882352941149</v>
      </c>
      <c r="W132" s="27">
        <v>128</v>
      </c>
      <c r="X132" s="23">
        <v>122</v>
      </c>
      <c r="Y132" s="23" t="s">
        <v>414</v>
      </c>
      <c r="Z132" s="23">
        <v>145</v>
      </c>
      <c r="AA132" s="24"/>
      <c r="AB132" s="24"/>
      <c r="AC132" s="24"/>
      <c r="AD132" s="28"/>
    </row>
    <row r="133" spans="1:30" x14ac:dyDescent="0.2">
      <c r="A133" s="23" t="s">
        <v>399</v>
      </c>
      <c r="B133" s="23" t="s">
        <v>1445</v>
      </c>
      <c r="C133" s="24">
        <v>2024</v>
      </c>
      <c r="D133" s="24" t="s">
        <v>412</v>
      </c>
      <c r="E133" s="24">
        <v>2437110136</v>
      </c>
      <c r="F133" s="24" t="s">
        <v>542</v>
      </c>
      <c r="G133" s="25">
        <v>89.5</v>
      </c>
      <c r="H133" s="25">
        <v>0</v>
      </c>
      <c r="I133" s="25">
        <f>G133+H133</f>
        <v>89.5</v>
      </c>
      <c r="J133" s="25">
        <f>VLOOKUP(F133,[3]Sheet2!$A:$B,2,FALSE)</f>
        <v>66.266666666666694</v>
      </c>
      <c r="K133" s="25">
        <v>0</v>
      </c>
      <c r="L133" s="25">
        <f>J133+K133</f>
        <v>66.266666666666694</v>
      </c>
      <c r="M133" s="25">
        <f>VLOOKUP(F133,[4]Sheet2!$A:$B,2,FALSE)</f>
        <v>77.400000000000006</v>
      </c>
      <c r="N133" s="25">
        <v>0</v>
      </c>
      <c r="O133" s="25">
        <f>M133+N133</f>
        <v>77.400000000000006</v>
      </c>
      <c r="P133" s="25">
        <v>60</v>
      </c>
      <c r="Q133" s="25">
        <v>0</v>
      </c>
      <c r="R133" s="25">
        <f>P133+Q133</f>
        <v>60</v>
      </c>
      <c r="S133" s="25">
        <v>40</v>
      </c>
      <c r="T133" s="25">
        <v>0</v>
      </c>
      <c r="U133" s="25">
        <f>S133+T133</f>
        <v>40</v>
      </c>
      <c r="V133" s="26">
        <f>I133*0.1+L133*0.75+O133*0.05+R133*0.05+U133*0.05</f>
        <v>67.52000000000001</v>
      </c>
      <c r="W133" s="27">
        <v>129</v>
      </c>
      <c r="X133" s="23">
        <v>132</v>
      </c>
      <c r="Y133" s="23" t="s">
        <v>402</v>
      </c>
      <c r="Z133" s="23">
        <v>145</v>
      </c>
      <c r="AA133" s="24"/>
      <c r="AB133" s="24"/>
      <c r="AC133" s="24"/>
      <c r="AD133" s="29"/>
    </row>
    <row r="134" spans="1:30" x14ac:dyDescent="0.2">
      <c r="A134" s="23" t="s">
        <v>399</v>
      </c>
      <c r="B134" s="23" t="s">
        <v>1445</v>
      </c>
      <c r="C134" s="24">
        <v>2024</v>
      </c>
      <c r="D134" s="24" t="s">
        <v>400</v>
      </c>
      <c r="E134" s="24">
        <v>2437110187</v>
      </c>
      <c r="F134" s="24" t="s">
        <v>543</v>
      </c>
      <c r="G134" s="25">
        <v>87</v>
      </c>
      <c r="H134" s="25">
        <v>0</v>
      </c>
      <c r="I134" s="25">
        <f t="shared" ref="I134:I149" si="12">G134+H134</f>
        <v>87</v>
      </c>
      <c r="J134" s="25">
        <f>VLOOKUP(F134,[3]Sheet2!$A:$B,2,FALSE)</f>
        <v>66.450980392156893</v>
      </c>
      <c r="K134" s="25">
        <v>0</v>
      </c>
      <c r="L134" s="25">
        <f t="shared" ref="L134:L149" si="13">J134+K134</f>
        <v>66.450980392156893</v>
      </c>
      <c r="M134" s="25">
        <f>VLOOKUP(F134,[4]Sheet2!$A:$B,2,FALSE)</f>
        <v>76.150000000000006</v>
      </c>
      <c r="N134" s="25">
        <v>0</v>
      </c>
      <c r="O134" s="25">
        <f t="shared" ref="O134:O149" si="14">M134+N134</f>
        <v>76.150000000000006</v>
      </c>
      <c r="P134" s="25">
        <v>60</v>
      </c>
      <c r="Q134" s="25">
        <v>0</v>
      </c>
      <c r="R134" s="25">
        <f t="shared" ref="R134:R149" si="15">P134+Q134</f>
        <v>60</v>
      </c>
      <c r="S134" s="25">
        <v>40</v>
      </c>
      <c r="T134" s="25">
        <v>0</v>
      </c>
      <c r="U134" s="25">
        <f t="shared" ref="U134:U149" si="16">S134+T134</f>
        <v>40</v>
      </c>
      <c r="V134" s="26">
        <f t="shared" ref="V134:V149" si="17">I134*0.1+L134*0.75+O134*0.05+R134*0.05+U134*0.05</f>
        <v>67.345735294117674</v>
      </c>
      <c r="W134" s="27">
        <v>130</v>
      </c>
      <c r="X134" s="23">
        <v>130</v>
      </c>
      <c r="Y134" s="23" t="s">
        <v>402</v>
      </c>
      <c r="Z134" s="23">
        <v>145</v>
      </c>
      <c r="AA134" s="24"/>
      <c r="AB134" s="24"/>
      <c r="AC134" s="24"/>
      <c r="AD134" s="28"/>
    </row>
    <row r="135" spans="1:30" x14ac:dyDescent="0.2">
      <c r="A135" s="23" t="s">
        <v>399</v>
      </c>
      <c r="B135" s="23" t="s">
        <v>1445</v>
      </c>
      <c r="C135" s="24">
        <v>2024</v>
      </c>
      <c r="D135" s="24" t="s">
        <v>405</v>
      </c>
      <c r="E135" s="24">
        <v>2437110174</v>
      </c>
      <c r="F135" s="24" t="s">
        <v>544</v>
      </c>
      <c r="G135" s="25">
        <v>87</v>
      </c>
      <c r="H135" s="25">
        <v>0</v>
      </c>
      <c r="I135" s="25">
        <f t="shared" si="12"/>
        <v>87</v>
      </c>
      <c r="J135" s="25">
        <f>VLOOKUP(F135,[3]Sheet2!$A:$B,2,FALSE)</f>
        <v>66.431372549019599</v>
      </c>
      <c r="K135" s="25">
        <v>0</v>
      </c>
      <c r="L135" s="25">
        <f t="shared" si="13"/>
        <v>66.431372549019599</v>
      </c>
      <c r="M135" s="25">
        <f>VLOOKUP(F135,[4]Sheet2!$A:$B,2,FALSE)</f>
        <v>72.849999999999994</v>
      </c>
      <c r="N135" s="25">
        <v>0</v>
      </c>
      <c r="O135" s="25">
        <f t="shared" si="14"/>
        <v>72.849999999999994</v>
      </c>
      <c r="P135" s="25">
        <v>60</v>
      </c>
      <c r="Q135" s="25">
        <v>0</v>
      </c>
      <c r="R135" s="25">
        <f t="shared" si="15"/>
        <v>60</v>
      </c>
      <c r="S135" s="25">
        <v>40</v>
      </c>
      <c r="T135" s="25">
        <v>0</v>
      </c>
      <c r="U135" s="25">
        <f t="shared" si="16"/>
        <v>40</v>
      </c>
      <c r="V135" s="26">
        <f t="shared" si="17"/>
        <v>67.166029411764697</v>
      </c>
      <c r="W135" s="27">
        <v>131</v>
      </c>
      <c r="X135" s="23">
        <v>131</v>
      </c>
      <c r="Y135" s="23" t="s">
        <v>414</v>
      </c>
      <c r="Z135" s="23">
        <v>145</v>
      </c>
      <c r="AA135" s="24"/>
      <c r="AB135" s="24"/>
      <c r="AC135" s="24"/>
      <c r="AD135" s="28"/>
    </row>
    <row r="136" spans="1:30" x14ac:dyDescent="0.2">
      <c r="A136" s="23" t="s">
        <v>399</v>
      </c>
      <c r="B136" s="23" t="s">
        <v>1445</v>
      </c>
      <c r="C136" s="24">
        <v>2024</v>
      </c>
      <c r="D136" s="24" t="s">
        <v>412</v>
      </c>
      <c r="E136" s="24">
        <v>2330110242</v>
      </c>
      <c r="F136" s="24" t="s">
        <v>545</v>
      </c>
      <c r="G136" s="25">
        <v>89.5</v>
      </c>
      <c r="H136" s="25">
        <v>0</v>
      </c>
      <c r="I136" s="25">
        <f t="shared" si="12"/>
        <v>89.5</v>
      </c>
      <c r="J136" s="25">
        <f>VLOOKUP(F136,[3]Sheet2!$A:$B,2,FALSE)</f>
        <v>66.568627450980401</v>
      </c>
      <c r="K136" s="25">
        <v>0</v>
      </c>
      <c r="L136" s="25">
        <f t="shared" si="13"/>
        <v>66.568627450980401</v>
      </c>
      <c r="M136" s="25">
        <f>VLOOKUP(F136,[4]Sheet2!$A:$B,2,FALSE)</f>
        <v>62.55</v>
      </c>
      <c r="N136" s="25">
        <v>0</v>
      </c>
      <c r="O136" s="25">
        <f t="shared" si="14"/>
        <v>62.55</v>
      </c>
      <c r="P136" s="25">
        <v>60</v>
      </c>
      <c r="Q136" s="25">
        <v>0</v>
      </c>
      <c r="R136" s="25">
        <f t="shared" si="15"/>
        <v>60</v>
      </c>
      <c r="S136" s="25">
        <v>40</v>
      </c>
      <c r="T136" s="25">
        <v>0</v>
      </c>
      <c r="U136" s="25">
        <f t="shared" si="16"/>
        <v>40</v>
      </c>
      <c r="V136" s="26">
        <f t="shared" si="17"/>
        <v>67.003970588235305</v>
      </c>
      <c r="W136" s="27">
        <v>132</v>
      </c>
      <c r="X136" s="23">
        <v>129</v>
      </c>
      <c r="Y136" s="23" t="s">
        <v>414</v>
      </c>
      <c r="Z136" s="23">
        <v>145</v>
      </c>
      <c r="AA136" s="24"/>
      <c r="AB136" s="24"/>
      <c r="AC136" s="24"/>
      <c r="AD136" s="29"/>
    </row>
    <row r="137" spans="1:30" x14ac:dyDescent="0.2">
      <c r="A137" s="23" t="s">
        <v>399</v>
      </c>
      <c r="B137" s="23" t="s">
        <v>1445</v>
      </c>
      <c r="C137" s="24">
        <v>2024</v>
      </c>
      <c r="D137" s="24" t="s">
        <v>400</v>
      </c>
      <c r="E137" s="24">
        <v>2130110282</v>
      </c>
      <c r="F137" s="24" t="s">
        <v>546</v>
      </c>
      <c r="G137" s="25">
        <v>86.14</v>
      </c>
      <c r="H137" s="25">
        <v>0</v>
      </c>
      <c r="I137" s="25">
        <f t="shared" si="12"/>
        <v>86.14</v>
      </c>
      <c r="J137" s="25">
        <f>VLOOKUP(F137,[3]Sheet2!$A:$B,2,FALSE)</f>
        <v>67.921568627450995</v>
      </c>
      <c r="K137" s="25">
        <v>0</v>
      </c>
      <c r="L137" s="25">
        <f t="shared" si="13"/>
        <v>67.921568627450995</v>
      </c>
      <c r="M137" s="25">
        <f>VLOOKUP(F137,[4]Sheet2!$A:$B,2,FALSE)</f>
        <v>40</v>
      </c>
      <c r="N137" s="25">
        <v>0</v>
      </c>
      <c r="O137" s="25">
        <f t="shared" si="14"/>
        <v>40</v>
      </c>
      <c r="P137" s="25">
        <v>60</v>
      </c>
      <c r="Q137" s="25">
        <v>0</v>
      </c>
      <c r="R137" s="25">
        <f t="shared" si="15"/>
        <v>60</v>
      </c>
      <c r="S137" s="25">
        <v>40</v>
      </c>
      <c r="T137" s="25">
        <v>0</v>
      </c>
      <c r="U137" s="25">
        <f t="shared" si="16"/>
        <v>40</v>
      </c>
      <c r="V137" s="26">
        <f t="shared" si="17"/>
        <v>66.55517647058825</v>
      </c>
      <c r="W137" s="27">
        <v>133</v>
      </c>
      <c r="X137" s="23">
        <v>126</v>
      </c>
      <c r="Y137" s="23" t="s">
        <v>414</v>
      </c>
      <c r="Z137" s="23">
        <v>145</v>
      </c>
      <c r="AA137" s="24"/>
      <c r="AB137" s="24"/>
      <c r="AC137" s="24"/>
      <c r="AD137" s="28"/>
    </row>
    <row r="138" spans="1:30" x14ac:dyDescent="0.2">
      <c r="A138" s="23" t="s">
        <v>399</v>
      </c>
      <c r="B138" s="23" t="s">
        <v>1445</v>
      </c>
      <c r="C138" s="24">
        <v>2024</v>
      </c>
      <c r="D138" s="24" t="s">
        <v>412</v>
      </c>
      <c r="E138" s="24">
        <v>2330110311</v>
      </c>
      <c r="F138" s="24" t="s">
        <v>547</v>
      </c>
      <c r="G138" s="25">
        <v>89.5</v>
      </c>
      <c r="H138" s="25">
        <v>0</v>
      </c>
      <c r="I138" s="25">
        <f t="shared" si="12"/>
        <v>89.5</v>
      </c>
      <c r="J138" s="25">
        <f>VLOOKUP(F138,[3]Sheet2!$A:$B,2,FALSE)</f>
        <v>65.294117647058798</v>
      </c>
      <c r="K138" s="25">
        <v>0</v>
      </c>
      <c r="L138" s="25">
        <f t="shared" si="13"/>
        <v>65.294117647058798</v>
      </c>
      <c r="M138" s="25">
        <f>VLOOKUP(F138,[4]Sheet2!$A:$B,2,FALSE)</f>
        <v>71.75</v>
      </c>
      <c r="N138" s="25">
        <v>0</v>
      </c>
      <c r="O138" s="25">
        <f t="shared" si="14"/>
        <v>71.75</v>
      </c>
      <c r="P138" s="25">
        <v>60</v>
      </c>
      <c r="Q138" s="25">
        <v>0</v>
      </c>
      <c r="R138" s="25">
        <f t="shared" si="15"/>
        <v>60</v>
      </c>
      <c r="S138" s="25">
        <v>40</v>
      </c>
      <c r="T138" s="25">
        <v>0</v>
      </c>
      <c r="U138" s="25">
        <f t="shared" si="16"/>
        <v>40</v>
      </c>
      <c r="V138" s="26">
        <f t="shared" si="17"/>
        <v>66.50808823529411</v>
      </c>
      <c r="W138" s="27">
        <v>134</v>
      </c>
      <c r="X138" s="23">
        <v>135</v>
      </c>
      <c r="Y138" s="23" t="s">
        <v>414</v>
      </c>
      <c r="Z138" s="23">
        <v>145</v>
      </c>
      <c r="AA138" s="24"/>
      <c r="AB138" s="24"/>
      <c r="AC138" s="24"/>
      <c r="AD138" s="29"/>
    </row>
    <row r="139" spans="1:30" x14ac:dyDescent="0.2">
      <c r="A139" s="23" t="s">
        <v>399</v>
      </c>
      <c r="B139" s="23" t="s">
        <v>1445</v>
      </c>
      <c r="C139" s="24">
        <v>2024</v>
      </c>
      <c r="D139" s="24" t="s">
        <v>400</v>
      </c>
      <c r="E139" s="24">
        <v>2330110296</v>
      </c>
      <c r="F139" s="24" t="s">
        <v>548</v>
      </c>
      <c r="G139" s="25">
        <v>86.14</v>
      </c>
      <c r="H139" s="25">
        <v>0</v>
      </c>
      <c r="I139" s="25">
        <f t="shared" si="12"/>
        <v>86.14</v>
      </c>
      <c r="J139" s="25">
        <f>VLOOKUP(F139,[3]Sheet2!$A:$B,2,FALSE)</f>
        <v>65.254901960784295</v>
      </c>
      <c r="K139" s="25">
        <v>0</v>
      </c>
      <c r="L139" s="25">
        <f t="shared" si="13"/>
        <v>65.254901960784295</v>
      </c>
      <c r="M139" s="25">
        <f>VLOOKUP(F139,[4]Sheet2!$A:$B,2,FALSE)</f>
        <v>73.75</v>
      </c>
      <c r="N139" s="25">
        <v>0</v>
      </c>
      <c r="O139" s="25">
        <f t="shared" si="14"/>
        <v>73.75</v>
      </c>
      <c r="P139" s="25">
        <v>60</v>
      </c>
      <c r="Q139" s="25">
        <v>0</v>
      </c>
      <c r="R139" s="25">
        <f t="shared" si="15"/>
        <v>60</v>
      </c>
      <c r="S139" s="25">
        <v>40</v>
      </c>
      <c r="T139" s="25">
        <v>0</v>
      </c>
      <c r="U139" s="25">
        <f t="shared" si="16"/>
        <v>40</v>
      </c>
      <c r="V139" s="26">
        <f t="shared" si="17"/>
        <v>66.242676470588222</v>
      </c>
      <c r="W139" s="27">
        <v>135</v>
      </c>
      <c r="X139" s="23">
        <v>136</v>
      </c>
      <c r="Y139" s="23" t="s">
        <v>402</v>
      </c>
      <c r="Z139" s="23">
        <v>145</v>
      </c>
      <c r="AA139" s="24"/>
      <c r="AB139" s="24"/>
      <c r="AC139" s="24"/>
      <c r="AD139" s="28"/>
    </row>
    <row r="140" spans="1:30" x14ac:dyDescent="0.2">
      <c r="A140" s="23" t="s">
        <v>399</v>
      </c>
      <c r="B140" s="23" t="s">
        <v>1445</v>
      </c>
      <c r="C140" s="24">
        <v>2024</v>
      </c>
      <c r="D140" s="24" t="s">
        <v>400</v>
      </c>
      <c r="E140" s="24">
        <v>2437110209</v>
      </c>
      <c r="F140" s="24" t="s">
        <v>549</v>
      </c>
      <c r="G140" s="25">
        <v>86.14</v>
      </c>
      <c r="H140" s="25">
        <v>0</v>
      </c>
      <c r="I140" s="25">
        <f t="shared" si="12"/>
        <v>86.14</v>
      </c>
      <c r="J140" s="25">
        <f>VLOOKUP(F140,[3]Sheet2!$A:$B,2,FALSE)</f>
        <v>65.6666666666667</v>
      </c>
      <c r="K140" s="25">
        <v>0</v>
      </c>
      <c r="L140" s="25">
        <f t="shared" si="13"/>
        <v>65.6666666666667</v>
      </c>
      <c r="M140" s="25">
        <f>VLOOKUP(F140,[4]Sheet2!$A:$B,2,FALSE)</f>
        <v>66.325000000000003</v>
      </c>
      <c r="N140" s="25">
        <v>0</v>
      </c>
      <c r="O140" s="25">
        <f t="shared" si="14"/>
        <v>66.325000000000003</v>
      </c>
      <c r="P140" s="25">
        <v>60</v>
      </c>
      <c r="Q140" s="25">
        <v>0</v>
      </c>
      <c r="R140" s="25">
        <f t="shared" si="15"/>
        <v>60</v>
      </c>
      <c r="S140" s="25">
        <v>40</v>
      </c>
      <c r="T140" s="25">
        <v>0</v>
      </c>
      <c r="U140" s="25">
        <f t="shared" si="16"/>
        <v>40</v>
      </c>
      <c r="V140" s="26">
        <f t="shared" si="17"/>
        <v>66.180250000000029</v>
      </c>
      <c r="W140" s="27">
        <v>136</v>
      </c>
      <c r="X140" s="23">
        <v>134</v>
      </c>
      <c r="Y140" s="23" t="s">
        <v>414</v>
      </c>
      <c r="Z140" s="23">
        <v>145</v>
      </c>
      <c r="AA140" s="24"/>
      <c r="AB140" s="24"/>
      <c r="AC140" s="24"/>
      <c r="AD140" s="28"/>
    </row>
    <row r="141" spans="1:30" x14ac:dyDescent="0.2">
      <c r="A141" s="23" t="s">
        <v>399</v>
      </c>
      <c r="B141" s="23" t="s">
        <v>1445</v>
      </c>
      <c r="C141" s="24">
        <v>2024</v>
      </c>
      <c r="D141" s="24" t="s">
        <v>405</v>
      </c>
      <c r="E141" s="24">
        <v>2437110162</v>
      </c>
      <c r="F141" s="24" t="s">
        <v>550</v>
      </c>
      <c r="G141" s="25">
        <v>86.75</v>
      </c>
      <c r="H141" s="25">
        <v>0</v>
      </c>
      <c r="I141" s="25">
        <f t="shared" si="12"/>
        <v>86.75</v>
      </c>
      <c r="J141" s="25">
        <f>VLOOKUP(F141,[3]Sheet2!$A:$B,2,FALSE)</f>
        <v>64.705882352941202</v>
      </c>
      <c r="K141" s="25">
        <v>0</v>
      </c>
      <c r="L141" s="25">
        <f t="shared" si="13"/>
        <v>64.705882352941202</v>
      </c>
      <c r="M141" s="25">
        <f>VLOOKUP(F141,[4]Sheet2!$A:$B,2,FALSE)</f>
        <v>60</v>
      </c>
      <c r="N141" s="25">
        <v>0</v>
      </c>
      <c r="O141" s="25">
        <f t="shared" si="14"/>
        <v>60</v>
      </c>
      <c r="P141" s="25">
        <v>60</v>
      </c>
      <c r="Q141" s="25">
        <v>0</v>
      </c>
      <c r="R141" s="25">
        <f t="shared" si="15"/>
        <v>60</v>
      </c>
      <c r="S141" s="25">
        <v>40</v>
      </c>
      <c r="T141" s="25">
        <v>0</v>
      </c>
      <c r="U141" s="25">
        <f t="shared" si="16"/>
        <v>40</v>
      </c>
      <c r="V141" s="26">
        <f t="shared" si="17"/>
        <v>65.204411764705895</v>
      </c>
      <c r="W141" s="27">
        <v>137</v>
      </c>
      <c r="X141" s="23">
        <v>137</v>
      </c>
      <c r="Y141" s="23" t="s">
        <v>414</v>
      </c>
      <c r="Z141" s="23">
        <v>145</v>
      </c>
      <c r="AA141" s="24"/>
      <c r="AB141" s="24"/>
      <c r="AC141" s="24"/>
      <c r="AD141" s="28"/>
    </row>
    <row r="142" spans="1:30" x14ac:dyDescent="0.2">
      <c r="A142" s="23" t="s">
        <v>399</v>
      </c>
      <c r="B142" s="23" t="s">
        <v>1445</v>
      </c>
      <c r="C142" s="24">
        <v>2024</v>
      </c>
      <c r="D142" s="24" t="s">
        <v>410</v>
      </c>
      <c r="E142" s="24">
        <v>2333110433</v>
      </c>
      <c r="F142" s="24" t="s">
        <v>551</v>
      </c>
      <c r="G142" s="25">
        <v>86</v>
      </c>
      <c r="H142" s="25">
        <v>0</v>
      </c>
      <c r="I142" s="25">
        <f t="shared" si="12"/>
        <v>86</v>
      </c>
      <c r="J142" s="25">
        <f>VLOOKUP(F142,[3]Sheet2!$A:$B,2,FALSE)</f>
        <v>63.44</v>
      </c>
      <c r="K142" s="25">
        <v>0</v>
      </c>
      <c r="L142" s="25">
        <f t="shared" si="13"/>
        <v>63.44</v>
      </c>
      <c r="M142" s="25">
        <f>VLOOKUP(F142,[4]Sheet2!$A:$B,2,FALSE)</f>
        <v>64.5</v>
      </c>
      <c r="N142" s="25">
        <v>0</v>
      </c>
      <c r="O142" s="25">
        <f t="shared" si="14"/>
        <v>64.5</v>
      </c>
      <c r="P142" s="25">
        <v>60</v>
      </c>
      <c r="Q142" s="25">
        <v>0</v>
      </c>
      <c r="R142" s="25">
        <f t="shared" si="15"/>
        <v>60</v>
      </c>
      <c r="S142" s="25">
        <v>40</v>
      </c>
      <c r="T142" s="25">
        <v>0</v>
      </c>
      <c r="U142" s="25">
        <f t="shared" si="16"/>
        <v>40</v>
      </c>
      <c r="V142" s="26">
        <f t="shared" si="17"/>
        <v>64.405000000000001</v>
      </c>
      <c r="W142" s="27">
        <v>138</v>
      </c>
      <c r="X142" s="23">
        <v>138</v>
      </c>
      <c r="Y142" s="23" t="s">
        <v>402</v>
      </c>
      <c r="Z142" s="23">
        <v>145</v>
      </c>
      <c r="AA142" s="24"/>
      <c r="AB142" s="24"/>
      <c r="AC142" s="24"/>
      <c r="AD142" s="28"/>
    </row>
    <row r="143" spans="1:30" x14ac:dyDescent="0.2">
      <c r="A143" s="23" t="s">
        <v>399</v>
      </c>
      <c r="B143" s="23" t="s">
        <v>1445</v>
      </c>
      <c r="C143" s="24">
        <v>2024</v>
      </c>
      <c r="D143" s="24" t="s">
        <v>410</v>
      </c>
      <c r="E143" s="24">
        <v>2330110336</v>
      </c>
      <c r="F143" s="24" t="s">
        <v>552</v>
      </c>
      <c r="G143" s="25">
        <v>86</v>
      </c>
      <c r="H143" s="25">
        <v>0</v>
      </c>
      <c r="I143" s="25">
        <f t="shared" si="12"/>
        <v>86</v>
      </c>
      <c r="J143" s="25">
        <f>VLOOKUP(F143,[3]Sheet2!$A:$B,2,FALSE)</f>
        <v>61.490196078431403</v>
      </c>
      <c r="K143" s="25">
        <v>0</v>
      </c>
      <c r="L143" s="25">
        <f t="shared" si="13"/>
        <v>61.490196078431403</v>
      </c>
      <c r="M143" s="25">
        <f>VLOOKUP(F143,[4]Sheet2!$A:$B,2,FALSE)</f>
        <v>89.9</v>
      </c>
      <c r="N143" s="25">
        <v>0</v>
      </c>
      <c r="O143" s="25">
        <f t="shared" si="14"/>
        <v>89.9</v>
      </c>
      <c r="P143" s="25">
        <v>60</v>
      </c>
      <c r="Q143" s="25">
        <v>0</v>
      </c>
      <c r="R143" s="25">
        <f t="shared" si="15"/>
        <v>60</v>
      </c>
      <c r="S143" s="25">
        <v>40</v>
      </c>
      <c r="T143" s="25">
        <v>0</v>
      </c>
      <c r="U143" s="25">
        <f t="shared" si="16"/>
        <v>40</v>
      </c>
      <c r="V143" s="26">
        <f t="shared" si="17"/>
        <v>64.212647058823549</v>
      </c>
      <c r="W143" s="27">
        <v>139</v>
      </c>
      <c r="X143" s="23">
        <v>139</v>
      </c>
      <c r="Y143" s="23" t="s">
        <v>414</v>
      </c>
      <c r="Z143" s="23">
        <v>145</v>
      </c>
      <c r="AA143" s="24"/>
      <c r="AB143" s="24"/>
      <c r="AC143" s="24"/>
      <c r="AD143" s="28"/>
    </row>
    <row r="144" spans="1:30" x14ac:dyDescent="0.2">
      <c r="A144" s="23" t="s">
        <v>399</v>
      </c>
      <c r="B144" s="23" t="s">
        <v>1445</v>
      </c>
      <c r="C144" s="24">
        <v>2024</v>
      </c>
      <c r="D144" s="24" t="s">
        <v>412</v>
      </c>
      <c r="E144" s="24">
        <v>2437110140</v>
      </c>
      <c r="F144" s="24" t="s">
        <v>553</v>
      </c>
      <c r="G144" s="25">
        <v>90.5</v>
      </c>
      <c r="H144" s="25">
        <v>0</v>
      </c>
      <c r="I144" s="25">
        <f t="shared" si="12"/>
        <v>90.5</v>
      </c>
      <c r="J144" s="25">
        <f>VLOOKUP(F144,[3]Sheet2!$A:$B,2,FALSE)</f>
        <v>60.2156862745098</v>
      </c>
      <c r="K144" s="25">
        <v>0</v>
      </c>
      <c r="L144" s="25">
        <f t="shared" si="13"/>
        <v>60.2156862745098</v>
      </c>
      <c r="M144" s="25">
        <f>VLOOKUP(F144,[4]Sheet2!$A:$B,2,FALSE)</f>
        <v>79.2</v>
      </c>
      <c r="N144" s="25">
        <v>0</v>
      </c>
      <c r="O144" s="25">
        <f t="shared" si="14"/>
        <v>79.2</v>
      </c>
      <c r="P144" s="25">
        <v>60</v>
      </c>
      <c r="Q144" s="25">
        <v>0</v>
      </c>
      <c r="R144" s="25">
        <f t="shared" si="15"/>
        <v>60</v>
      </c>
      <c r="S144" s="25">
        <v>40</v>
      </c>
      <c r="T144" s="25">
        <v>0</v>
      </c>
      <c r="U144" s="25">
        <f t="shared" si="16"/>
        <v>40</v>
      </c>
      <c r="V144" s="26">
        <f t="shared" si="17"/>
        <v>63.171764705882346</v>
      </c>
      <c r="W144" s="27">
        <v>140</v>
      </c>
      <c r="X144" s="23">
        <v>140</v>
      </c>
      <c r="Y144" s="23" t="s">
        <v>414</v>
      </c>
      <c r="Z144" s="23">
        <v>145</v>
      </c>
      <c r="AA144" s="24"/>
      <c r="AB144" s="24"/>
      <c r="AC144" s="24"/>
      <c r="AD144" s="29"/>
    </row>
    <row r="145" spans="1:30" x14ac:dyDescent="0.2">
      <c r="A145" s="23" t="s">
        <v>399</v>
      </c>
      <c r="B145" s="23" t="s">
        <v>1445</v>
      </c>
      <c r="C145" s="24">
        <v>2024</v>
      </c>
      <c r="D145" s="24" t="s">
        <v>410</v>
      </c>
      <c r="E145" s="24">
        <v>2330110324</v>
      </c>
      <c r="F145" s="24" t="s">
        <v>554</v>
      </c>
      <c r="G145" s="25">
        <v>86</v>
      </c>
      <c r="H145" s="25">
        <v>0</v>
      </c>
      <c r="I145" s="25">
        <f t="shared" si="12"/>
        <v>86</v>
      </c>
      <c r="J145" s="25">
        <f>VLOOKUP(F145,[3]Sheet2!$A:$B,2,FALSE)</f>
        <v>57.98</v>
      </c>
      <c r="K145" s="25">
        <v>0</v>
      </c>
      <c r="L145" s="25">
        <f t="shared" si="13"/>
        <v>57.98</v>
      </c>
      <c r="M145" s="25">
        <f>VLOOKUP(F145,[4]Sheet2!$A:$B,2,FALSE)</f>
        <v>64.8</v>
      </c>
      <c r="N145" s="25">
        <v>0</v>
      </c>
      <c r="O145" s="25">
        <f t="shared" si="14"/>
        <v>64.8</v>
      </c>
      <c r="P145" s="25">
        <v>60</v>
      </c>
      <c r="Q145" s="25">
        <v>0</v>
      </c>
      <c r="R145" s="25">
        <f t="shared" si="15"/>
        <v>60</v>
      </c>
      <c r="S145" s="25">
        <v>40</v>
      </c>
      <c r="T145" s="25">
        <v>0</v>
      </c>
      <c r="U145" s="25">
        <f t="shared" si="16"/>
        <v>40</v>
      </c>
      <c r="V145" s="26">
        <f t="shared" si="17"/>
        <v>60.325000000000003</v>
      </c>
      <c r="W145" s="27">
        <v>141</v>
      </c>
      <c r="X145" s="23">
        <v>141</v>
      </c>
      <c r="Y145" s="23" t="s">
        <v>414</v>
      </c>
      <c r="Z145" s="23">
        <v>145</v>
      </c>
      <c r="AA145" s="24"/>
      <c r="AB145" s="24"/>
      <c r="AC145" s="24"/>
      <c r="AD145" s="28"/>
    </row>
    <row r="146" spans="1:30" x14ac:dyDescent="0.2">
      <c r="A146" s="23" t="s">
        <v>399</v>
      </c>
      <c r="B146" s="23" t="s">
        <v>1445</v>
      </c>
      <c r="C146" s="24">
        <v>2024</v>
      </c>
      <c r="D146" s="24" t="s">
        <v>405</v>
      </c>
      <c r="E146" s="24">
        <v>2330110310</v>
      </c>
      <c r="F146" s="24" t="s">
        <v>555</v>
      </c>
      <c r="G146" s="25">
        <v>86.62</v>
      </c>
      <c r="H146" s="25">
        <v>0</v>
      </c>
      <c r="I146" s="25">
        <f t="shared" si="12"/>
        <v>86.62</v>
      </c>
      <c r="J146" s="25">
        <f>VLOOKUP(F146,[3]Sheet2!$A:$B,2,FALSE)</f>
        <v>57.235294117647101</v>
      </c>
      <c r="K146" s="25">
        <v>0</v>
      </c>
      <c r="L146" s="25">
        <f t="shared" si="13"/>
        <v>57.235294117647101</v>
      </c>
      <c r="M146" s="25">
        <f>VLOOKUP(F146,[4]Sheet2!$A:$B,2,FALSE)</f>
        <v>65.25</v>
      </c>
      <c r="N146" s="25">
        <v>0</v>
      </c>
      <c r="O146" s="25">
        <f t="shared" si="14"/>
        <v>65.25</v>
      </c>
      <c r="P146" s="25">
        <v>60</v>
      </c>
      <c r="Q146" s="25">
        <v>0</v>
      </c>
      <c r="R146" s="25">
        <f t="shared" si="15"/>
        <v>60</v>
      </c>
      <c r="S146" s="25">
        <v>40</v>
      </c>
      <c r="T146" s="25">
        <v>0</v>
      </c>
      <c r="U146" s="25">
        <f t="shared" si="16"/>
        <v>40</v>
      </c>
      <c r="V146" s="26">
        <f t="shared" si="17"/>
        <v>59.850970588235327</v>
      </c>
      <c r="W146" s="27">
        <v>142</v>
      </c>
      <c r="X146" s="23">
        <v>142</v>
      </c>
      <c r="Y146" s="23" t="s">
        <v>414</v>
      </c>
      <c r="Z146" s="23">
        <v>145</v>
      </c>
      <c r="AA146" s="24"/>
      <c r="AB146" s="24"/>
      <c r="AC146" s="24"/>
      <c r="AD146" s="28"/>
    </row>
    <row r="147" spans="1:30" x14ac:dyDescent="0.2">
      <c r="A147" s="23" t="s">
        <v>399</v>
      </c>
      <c r="B147" s="23" t="s">
        <v>1445</v>
      </c>
      <c r="C147" s="24">
        <v>2024</v>
      </c>
      <c r="D147" s="24" t="s">
        <v>410</v>
      </c>
      <c r="E147" s="24">
        <v>2330110332</v>
      </c>
      <c r="F147" s="24" t="s">
        <v>556</v>
      </c>
      <c r="G147" s="25">
        <v>86</v>
      </c>
      <c r="H147" s="25">
        <v>0</v>
      </c>
      <c r="I147" s="25">
        <f t="shared" si="12"/>
        <v>86</v>
      </c>
      <c r="J147" s="25">
        <f>VLOOKUP(F147,[3]Sheet2!$A:$B,2,FALSE)</f>
        <v>51.490196078431403</v>
      </c>
      <c r="K147" s="25">
        <v>0</v>
      </c>
      <c r="L147" s="25">
        <f t="shared" si="13"/>
        <v>51.490196078431403</v>
      </c>
      <c r="M147" s="25">
        <f>VLOOKUP(F147,[4]Sheet2!$A:$B,2,FALSE)</f>
        <v>73.900000000000006</v>
      </c>
      <c r="N147" s="25">
        <v>0</v>
      </c>
      <c r="O147" s="25">
        <f t="shared" si="14"/>
        <v>73.900000000000006</v>
      </c>
      <c r="P147" s="25">
        <v>60</v>
      </c>
      <c r="Q147" s="25">
        <v>0</v>
      </c>
      <c r="R147" s="25">
        <f t="shared" si="15"/>
        <v>60</v>
      </c>
      <c r="S147" s="25">
        <v>40</v>
      </c>
      <c r="T147" s="25">
        <v>0</v>
      </c>
      <c r="U147" s="25">
        <f t="shared" si="16"/>
        <v>40</v>
      </c>
      <c r="V147" s="26">
        <f t="shared" si="17"/>
        <v>55.912647058823552</v>
      </c>
      <c r="W147" s="27">
        <v>143</v>
      </c>
      <c r="X147" s="23">
        <v>143</v>
      </c>
      <c r="Y147" s="23" t="s">
        <v>414</v>
      </c>
      <c r="Z147" s="23">
        <v>145</v>
      </c>
      <c r="AA147" s="24"/>
      <c r="AB147" s="24"/>
      <c r="AC147" s="24"/>
      <c r="AD147" s="28"/>
    </row>
    <row r="148" spans="1:30" x14ac:dyDescent="0.2">
      <c r="A148" s="23" t="s">
        <v>399</v>
      </c>
      <c r="B148" s="23" t="s">
        <v>1445</v>
      </c>
      <c r="C148" s="24">
        <v>2024</v>
      </c>
      <c r="D148" s="24" t="s">
        <v>412</v>
      </c>
      <c r="E148" s="24">
        <v>2330110328</v>
      </c>
      <c r="F148" s="24" t="s">
        <v>557</v>
      </c>
      <c r="G148" s="25">
        <v>89.5</v>
      </c>
      <c r="H148" s="25">
        <v>0</v>
      </c>
      <c r="I148" s="25">
        <f t="shared" si="12"/>
        <v>89.5</v>
      </c>
      <c r="J148" s="25">
        <f>VLOOKUP(F148,[3]Sheet2!$A:$B,2,FALSE)</f>
        <v>48.2156862745098</v>
      </c>
      <c r="K148" s="25">
        <v>0</v>
      </c>
      <c r="L148" s="25">
        <f t="shared" si="13"/>
        <v>48.2156862745098</v>
      </c>
      <c r="M148" s="25">
        <f>VLOOKUP(F148,[4]Sheet2!$A:$B,2,FALSE)</f>
        <v>37.200000000000003</v>
      </c>
      <c r="N148" s="25">
        <v>0</v>
      </c>
      <c r="O148" s="25">
        <f t="shared" si="14"/>
        <v>37.200000000000003</v>
      </c>
      <c r="P148" s="25">
        <v>60</v>
      </c>
      <c r="Q148" s="25">
        <v>0</v>
      </c>
      <c r="R148" s="25">
        <f t="shared" si="15"/>
        <v>60</v>
      </c>
      <c r="S148" s="25">
        <v>40</v>
      </c>
      <c r="T148" s="25">
        <v>0</v>
      </c>
      <c r="U148" s="25">
        <f t="shared" si="16"/>
        <v>40</v>
      </c>
      <c r="V148" s="26">
        <f t="shared" si="17"/>
        <v>51.97176470588235</v>
      </c>
      <c r="W148" s="27">
        <v>144</v>
      </c>
      <c r="X148" s="23">
        <v>144</v>
      </c>
      <c r="Y148" s="23" t="s">
        <v>414</v>
      </c>
      <c r="Z148" s="23">
        <v>145</v>
      </c>
      <c r="AA148" s="24"/>
      <c r="AB148" s="24"/>
      <c r="AC148" s="24"/>
      <c r="AD148" s="29"/>
    </row>
    <row r="149" spans="1:30" x14ac:dyDescent="0.2">
      <c r="A149" s="23" t="s">
        <v>399</v>
      </c>
      <c r="B149" s="23" t="s">
        <v>1445</v>
      </c>
      <c r="C149" s="24">
        <v>2024</v>
      </c>
      <c r="D149" s="24" t="s">
        <v>412</v>
      </c>
      <c r="E149" s="24">
        <v>2437110138</v>
      </c>
      <c r="F149" s="24" t="s">
        <v>558</v>
      </c>
      <c r="G149" s="25">
        <v>88.5</v>
      </c>
      <c r="H149" s="25">
        <v>0</v>
      </c>
      <c r="I149" s="25">
        <f t="shared" si="12"/>
        <v>88.5</v>
      </c>
      <c r="J149" s="25">
        <f>VLOOKUP(F149,[3]Sheet2!$A:$B,2,FALSE)</f>
        <v>36.019607843137301</v>
      </c>
      <c r="K149" s="25">
        <v>0</v>
      </c>
      <c r="L149" s="25">
        <f t="shared" si="13"/>
        <v>36.019607843137301</v>
      </c>
      <c r="M149" s="25">
        <f>VLOOKUP(F149,[4]Sheet2!$A:$B,2,FALSE)</f>
        <v>72.474999999999994</v>
      </c>
      <c r="N149" s="25">
        <v>0</v>
      </c>
      <c r="O149" s="25">
        <f t="shared" si="14"/>
        <v>72.474999999999994</v>
      </c>
      <c r="P149" s="25">
        <v>60</v>
      </c>
      <c r="Q149" s="25">
        <v>0</v>
      </c>
      <c r="R149" s="25">
        <f t="shared" si="15"/>
        <v>60</v>
      </c>
      <c r="S149" s="25">
        <v>40</v>
      </c>
      <c r="T149" s="25">
        <v>0</v>
      </c>
      <c r="U149" s="25">
        <f t="shared" si="16"/>
        <v>40</v>
      </c>
      <c r="V149" s="26">
        <f t="shared" si="17"/>
        <v>44.48845588235298</v>
      </c>
      <c r="W149" s="27">
        <v>145</v>
      </c>
      <c r="X149" s="23">
        <v>145</v>
      </c>
      <c r="Y149" s="23" t="s">
        <v>414</v>
      </c>
      <c r="Z149" s="23">
        <v>145</v>
      </c>
      <c r="AA149" s="24"/>
      <c r="AB149" s="24"/>
      <c r="AC149" s="24"/>
      <c r="AD149" s="29"/>
    </row>
    <row r="150" spans="1:30" x14ac:dyDescent="0.2">
      <c r="A150" s="30" t="s">
        <v>559</v>
      </c>
      <c r="B150" s="31" t="s">
        <v>560</v>
      </c>
      <c r="C150" s="8"/>
      <c r="D150" s="31"/>
      <c r="E150" s="31"/>
      <c r="F150" s="31"/>
      <c r="G150" s="31"/>
      <c r="H150" s="31"/>
      <c r="I150" s="31"/>
      <c r="J150" s="31"/>
      <c r="K150" s="31"/>
      <c r="L150" s="31"/>
      <c r="M150" s="31"/>
      <c r="N150" s="31"/>
      <c r="O150" s="31"/>
      <c r="P150" s="31"/>
      <c r="Q150" s="31"/>
      <c r="R150" s="31"/>
      <c r="S150" s="31"/>
      <c r="T150" s="31"/>
      <c r="U150" s="31"/>
      <c r="V150" s="31"/>
      <c r="W150" s="32"/>
      <c r="X150" s="31"/>
      <c r="Y150" s="1"/>
      <c r="Z150" s="1"/>
      <c r="AA150" s="1"/>
      <c r="AB150" s="1"/>
      <c r="AC150" s="1"/>
      <c r="AD150" s="1"/>
    </row>
    <row r="151" spans="1:30" x14ac:dyDescent="0.2">
      <c r="A151" s="33"/>
      <c r="B151" s="34" t="s">
        <v>561</v>
      </c>
      <c r="C151" s="8"/>
      <c r="D151" s="31"/>
      <c r="E151" s="31"/>
      <c r="F151" s="31"/>
      <c r="G151" s="31"/>
      <c r="H151" s="31"/>
      <c r="I151" s="31"/>
      <c r="J151" s="31"/>
      <c r="K151" s="31"/>
      <c r="L151" s="31"/>
      <c r="M151" s="31"/>
      <c r="N151" s="31"/>
      <c r="O151" s="31"/>
      <c r="P151" s="31"/>
      <c r="Q151" s="31"/>
      <c r="R151" s="31"/>
      <c r="S151" s="31"/>
      <c r="T151" s="31"/>
      <c r="U151" s="31"/>
      <c r="V151" s="31"/>
      <c r="W151" s="32"/>
      <c r="X151" s="31"/>
      <c r="Y151" s="1"/>
      <c r="Z151" s="1"/>
      <c r="AA151" s="1"/>
      <c r="AB151" s="1"/>
      <c r="AC151" s="1"/>
      <c r="AD151" s="1"/>
    </row>
    <row r="152" spans="1:30" x14ac:dyDescent="0.2">
      <c r="A152" s="33"/>
      <c r="B152" s="31" t="s">
        <v>562</v>
      </c>
      <c r="C152" s="8"/>
      <c r="D152" s="31"/>
      <c r="E152" s="31"/>
      <c r="F152" s="31"/>
      <c r="G152" s="31"/>
      <c r="H152" s="31"/>
      <c r="I152" s="31"/>
      <c r="J152" s="31"/>
      <c r="K152" s="31"/>
      <c r="L152" s="31"/>
      <c r="M152" s="31"/>
      <c r="N152" s="31"/>
      <c r="O152" s="31"/>
      <c r="P152" s="31"/>
      <c r="Q152" s="31"/>
      <c r="R152" s="31"/>
      <c r="S152" s="31"/>
      <c r="T152" s="31"/>
      <c r="U152" s="31"/>
      <c r="V152" s="31"/>
      <c r="W152" s="32"/>
      <c r="X152" s="31"/>
      <c r="Y152" s="1"/>
      <c r="Z152" s="1"/>
      <c r="AA152" s="1"/>
      <c r="AB152" s="1"/>
      <c r="AC152" s="1"/>
      <c r="AD152" s="1"/>
    </row>
    <row r="153" spans="1:30" x14ac:dyDescent="0.2">
      <c r="A153" s="33"/>
      <c r="B153" s="31" t="s">
        <v>563</v>
      </c>
      <c r="C153" s="1"/>
      <c r="D153" s="31"/>
      <c r="E153" s="31"/>
      <c r="F153" s="31"/>
      <c r="G153" s="31"/>
      <c r="H153" s="31"/>
      <c r="I153" s="31"/>
      <c r="J153" s="31"/>
      <c r="K153" s="31"/>
      <c r="L153" s="31"/>
      <c r="M153" s="31"/>
      <c r="N153" s="31"/>
      <c r="O153" s="31"/>
      <c r="P153" s="31"/>
      <c r="Q153" s="31"/>
      <c r="R153" s="31"/>
      <c r="S153" s="31"/>
      <c r="T153" s="31"/>
      <c r="U153" s="31"/>
      <c r="V153" s="31"/>
      <c r="W153" s="32"/>
      <c r="X153" s="31"/>
      <c r="Y153" s="1"/>
      <c r="Z153" s="1"/>
      <c r="AA153" s="1"/>
      <c r="AB153" s="1"/>
      <c r="AC153" s="1"/>
      <c r="AD153" s="1"/>
    </row>
    <row r="154" spans="1:30" x14ac:dyDescent="0.2">
      <c r="A154" s="35"/>
      <c r="B154" s="34" t="s">
        <v>564</v>
      </c>
      <c r="C154" s="1"/>
      <c r="D154" s="31"/>
      <c r="E154" s="31"/>
      <c r="F154" s="31"/>
      <c r="G154" s="31"/>
      <c r="H154" s="31"/>
      <c r="I154" s="31"/>
      <c r="J154" s="31"/>
      <c r="K154" s="31"/>
      <c r="L154" s="31"/>
      <c r="M154" s="31"/>
      <c r="N154" s="31"/>
      <c r="O154" s="31"/>
      <c r="P154" s="31"/>
      <c r="Q154" s="31"/>
      <c r="R154" s="31"/>
      <c r="S154" s="31"/>
      <c r="T154" s="31"/>
      <c r="U154" s="31"/>
      <c r="V154" s="31"/>
      <c r="W154" s="32"/>
      <c r="X154" s="31"/>
      <c r="Y154" s="1"/>
      <c r="Z154" s="1"/>
      <c r="AA154" s="1"/>
      <c r="AB154" s="1"/>
      <c r="AC154" s="1"/>
      <c r="AD154" s="1"/>
    </row>
  </sheetData>
  <mergeCells count="1">
    <mergeCell ref="D2:V2"/>
  </mergeCells>
  <phoneticPr fontId="1" type="noConversion"/>
  <dataValidations count="5">
    <dataValidation type="list" allowBlank="1" showInputMessage="1" showErrorMessage="1" sqref="AB5:AB9" xr:uid="{BA31A4F7-ADE2-4D12-A0DB-3850A4ED0548}">
      <formula1>"学业进步奖,研究与创新奖,道德风尚奖,文体活动奖,社会工作奖"</formula1>
    </dataValidation>
    <dataValidation type="list" allowBlank="1" showInputMessage="1" showErrorMessage="1" sqref="Y5:Y149" xr:uid="{EC7344E1-E676-428F-845A-7F06C2976DC6}">
      <formula1>"是,否"</formula1>
    </dataValidation>
    <dataValidation type="list" allowBlank="1" showInputMessage="1" showErrorMessage="1" sqref="W1:W3 W150:W154 AC4:AC149" xr:uid="{96E72425-4030-46F8-99E6-7BEE24467B01}">
      <formula1>"三好学生,三好学生标兵,优秀学生干部"</formula1>
    </dataValidation>
    <dataValidation type="list" allowBlank="1" showInputMessage="1" showErrorMessage="1" sqref="V1:V2 V150:V154 AB10:AB149" xr:uid="{2D1B620F-B455-4F4F-9961-AC9FC417B969}">
      <formula1>#REF!</formula1>
    </dataValidation>
    <dataValidation type="list" allowBlank="1" showInputMessage="1" showErrorMessage="1" sqref="U1:U3 U150:U154 AA4:AA149" xr:uid="{916F4AB1-334D-4D4D-86DA-48C8F4813235}">
      <formula1>"一等奖学金,二等奖学金,三等奖学金,课程考核不合格,德育分未达标,体育成绩不合格,体测成绩不合格,违纪"</formula1>
    </dataValidation>
  </dataValidations>
  <pageMargins left="0.7" right="0.7" top="0.75" bottom="0.75" header="0.3" footer="0.3"/>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A6C1C-92C7-4ED8-9606-084A3CCF9BA7}">
  <sheetPr>
    <pageSetUpPr fitToPage="1"/>
  </sheetPr>
  <dimension ref="A1:AD148"/>
  <sheetViews>
    <sheetView view="pageBreakPreview" zoomScale="70" zoomScaleNormal="100" zoomScaleSheetLayoutView="70" workbookViewId="0">
      <selection activeCell="A4" sqref="A4:AD4"/>
    </sheetView>
  </sheetViews>
  <sheetFormatPr defaultColWidth="9" defaultRowHeight="14.25" x14ac:dyDescent="0.15"/>
  <cols>
    <col min="1" max="1" width="22" style="36" customWidth="1"/>
    <col min="2" max="2" width="14" style="36" customWidth="1"/>
    <col min="3" max="3" width="6" style="39" customWidth="1"/>
    <col min="4" max="4" width="10.875" style="36" customWidth="1"/>
    <col min="5" max="5" width="11.5" style="38" customWidth="1"/>
    <col min="6" max="6" width="7.75" style="36" customWidth="1"/>
    <col min="7" max="22" width="6.625" style="36" customWidth="1"/>
    <col min="23" max="23" width="6.625" style="38" customWidth="1"/>
    <col min="24" max="24" width="6.625" style="37" customWidth="1"/>
    <col min="25" max="25" width="6.625" style="36" customWidth="1"/>
    <col min="26" max="26" width="6.625" style="37" customWidth="1"/>
    <col min="27" max="27" width="9" style="36"/>
    <col min="28" max="28" width="11.375" style="36" customWidth="1"/>
    <col min="29" max="29" width="11.75" style="36" customWidth="1"/>
    <col min="30" max="16384" width="9" style="36"/>
  </cols>
  <sheetData>
    <row r="1" spans="1:30" x14ac:dyDescent="0.15">
      <c r="A1" s="85" t="s">
        <v>387</v>
      </c>
      <c r="B1" s="85"/>
      <c r="C1" s="84"/>
      <c r="D1" s="40"/>
      <c r="E1" s="45"/>
      <c r="F1" s="40"/>
      <c r="G1" s="43"/>
      <c r="H1" s="43"/>
      <c r="I1" s="43"/>
      <c r="J1" s="43"/>
      <c r="K1" s="43"/>
      <c r="L1" s="43"/>
      <c r="M1" s="43"/>
      <c r="N1" s="43"/>
      <c r="O1" s="43"/>
      <c r="P1" s="40"/>
      <c r="Q1" s="40"/>
      <c r="R1" s="40"/>
      <c r="S1" s="44"/>
      <c r="T1" s="83"/>
      <c r="U1" s="43"/>
      <c r="V1" s="43"/>
      <c r="W1" s="42"/>
      <c r="X1" s="41"/>
      <c r="Y1" s="40"/>
      <c r="Z1" s="41"/>
      <c r="AA1" s="40"/>
      <c r="AB1" s="40"/>
      <c r="AC1" s="40"/>
      <c r="AD1" s="40"/>
    </row>
    <row r="2" spans="1:30" ht="18.75" x14ac:dyDescent="0.15">
      <c r="A2" s="217" t="s">
        <v>566</v>
      </c>
      <c r="B2" s="217"/>
      <c r="C2" s="218"/>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row>
    <row r="3" spans="1:30" ht="15.75" x14ac:dyDescent="0.15">
      <c r="A3" s="82" t="s">
        <v>567</v>
      </c>
      <c r="B3" s="82"/>
      <c r="C3" s="81" t="s">
        <v>0</v>
      </c>
      <c r="D3" s="77"/>
      <c r="E3" s="80"/>
      <c r="F3" s="77"/>
      <c r="G3" s="79"/>
      <c r="H3" s="77"/>
      <c r="I3" s="77"/>
      <c r="J3" s="77"/>
      <c r="K3" s="77"/>
      <c r="L3" s="77"/>
      <c r="M3" s="77"/>
      <c r="N3" s="77"/>
      <c r="O3" s="77"/>
      <c r="P3" s="77"/>
      <c r="Q3" s="72"/>
      <c r="R3" s="77"/>
      <c r="S3" s="78"/>
      <c r="T3" s="77"/>
      <c r="U3" s="77"/>
      <c r="V3" s="76"/>
      <c r="W3" s="75"/>
      <c r="X3" s="74" t="s">
        <v>1</v>
      </c>
      <c r="Y3" s="72"/>
      <c r="Z3" s="73"/>
      <c r="AA3" s="72"/>
      <c r="AB3" s="72"/>
      <c r="AC3" s="72"/>
      <c r="AD3" s="72"/>
    </row>
    <row r="4" spans="1:30" ht="54" x14ac:dyDescent="0.15">
      <c r="A4" s="69" t="s">
        <v>2</v>
      </c>
      <c r="B4" s="69" t="s">
        <v>389</v>
      </c>
      <c r="C4" s="71" t="s">
        <v>390</v>
      </c>
      <c r="D4" s="69" t="s">
        <v>5</v>
      </c>
      <c r="E4" s="70" t="s">
        <v>6</v>
      </c>
      <c r="F4" s="69" t="s">
        <v>7</v>
      </c>
      <c r="G4" s="65" t="s">
        <v>8</v>
      </c>
      <c r="H4" s="65" t="s">
        <v>9</v>
      </c>
      <c r="I4" s="65" t="s">
        <v>10</v>
      </c>
      <c r="J4" s="65" t="s">
        <v>11</v>
      </c>
      <c r="K4" s="65" t="s">
        <v>12</v>
      </c>
      <c r="L4" s="65" t="s">
        <v>13</v>
      </c>
      <c r="M4" s="65" t="s">
        <v>14</v>
      </c>
      <c r="N4" s="65" t="s">
        <v>15</v>
      </c>
      <c r="O4" s="65" t="s">
        <v>16</v>
      </c>
      <c r="P4" s="65" t="s">
        <v>391</v>
      </c>
      <c r="Q4" s="65" t="s">
        <v>392</v>
      </c>
      <c r="R4" s="65" t="s">
        <v>393</v>
      </c>
      <c r="S4" s="65" t="s">
        <v>394</v>
      </c>
      <c r="T4" s="65" t="s">
        <v>395</v>
      </c>
      <c r="U4" s="65" t="s">
        <v>396</v>
      </c>
      <c r="V4" s="65" t="s">
        <v>17</v>
      </c>
      <c r="W4" s="68" t="s">
        <v>18</v>
      </c>
      <c r="X4" s="66" t="s">
        <v>19</v>
      </c>
      <c r="Y4" s="67" t="s">
        <v>397</v>
      </c>
      <c r="Z4" s="66" t="s">
        <v>398</v>
      </c>
      <c r="AA4" s="65" t="s">
        <v>21</v>
      </c>
      <c r="AB4" s="65" t="s">
        <v>22</v>
      </c>
      <c r="AC4" s="65" t="s">
        <v>23</v>
      </c>
      <c r="AD4" s="65" t="s">
        <v>24</v>
      </c>
    </row>
    <row r="5" spans="1:30" ht="15" customHeight="1" x14ac:dyDescent="0.15">
      <c r="A5" s="57" t="s">
        <v>399</v>
      </c>
      <c r="B5" s="57" t="s">
        <v>568</v>
      </c>
      <c r="C5" s="60">
        <v>2024</v>
      </c>
      <c r="D5" s="55" t="s">
        <v>569</v>
      </c>
      <c r="E5" s="59">
        <v>2437110093</v>
      </c>
      <c r="F5" s="55" t="s">
        <v>570</v>
      </c>
      <c r="G5" s="55">
        <v>92</v>
      </c>
      <c r="H5" s="55">
        <v>8</v>
      </c>
      <c r="I5" s="55">
        <f t="shared" ref="I5:I36" si="0">G5+H5</f>
        <v>100</v>
      </c>
      <c r="J5" s="55">
        <f>VLOOKUP(F5,[3]Sheet1!$A:$B,2,FALSE)</f>
        <v>94.163265306122497</v>
      </c>
      <c r="K5" s="55">
        <v>5.84</v>
      </c>
      <c r="L5" s="55">
        <f t="shared" ref="L5:L36" si="1">J5+K5</f>
        <v>100.0032653061225</v>
      </c>
      <c r="M5" s="55">
        <f>VLOOKUP(F5,[4]Sheet1!$A:$B,2,FALSE)</f>
        <v>89.3</v>
      </c>
      <c r="N5" s="55">
        <v>10</v>
      </c>
      <c r="O5" s="55">
        <f t="shared" ref="O5:O36" si="2">M5+N5</f>
        <v>99.3</v>
      </c>
      <c r="P5" s="55">
        <v>60</v>
      </c>
      <c r="Q5" s="55">
        <v>29</v>
      </c>
      <c r="R5" s="55">
        <f t="shared" ref="R5:R36" si="3">P5+Q5</f>
        <v>89</v>
      </c>
      <c r="S5" s="55">
        <v>40</v>
      </c>
      <c r="T5" s="55">
        <v>60</v>
      </c>
      <c r="U5" s="55">
        <f t="shared" ref="U5:U36" si="4">S5+T5</f>
        <v>100</v>
      </c>
      <c r="V5" s="57">
        <f t="shared" ref="V5:V36" si="5">I5*0.1+L5*0.75+O5*0.05+R5*0.05+U5*0.05</f>
        <v>99.417448979591882</v>
      </c>
      <c r="W5" s="58">
        <v>1</v>
      </c>
      <c r="X5" s="56">
        <v>2</v>
      </c>
      <c r="Y5" s="57" t="s">
        <v>402</v>
      </c>
      <c r="Z5" s="56">
        <v>136</v>
      </c>
      <c r="AA5" s="63" t="s">
        <v>403</v>
      </c>
      <c r="AB5" s="63"/>
      <c r="AC5" s="63" t="s">
        <v>404</v>
      </c>
      <c r="AD5" s="55"/>
    </row>
    <row r="6" spans="1:30" ht="15" customHeight="1" x14ac:dyDescent="0.15">
      <c r="A6" s="57" t="s">
        <v>399</v>
      </c>
      <c r="B6" s="57" t="s">
        <v>568</v>
      </c>
      <c r="C6" s="60">
        <v>2024</v>
      </c>
      <c r="D6" s="55" t="s">
        <v>571</v>
      </c>
      <c r="E6" s="59">
        <v>2437110064</v>
      </c>
      <c r="F6" s="55" t="s">
        <v>572</v>
      </c>
      <c r="G6" s="64">
        <v>91.428571428571402</v>
      </c>
      <c r="H6" s="55">
        <v>7</v>
      </c>
      <c r="I6" s="55">
        <f t="shared" si="0"/>
        <v>98.428571428571402</v>
      </c>
      <c r="J6" s="55">
        <f>VLOOKUP(F6,[3]Sheet1!$A:$B,2,FALSE)</f>
        <v>94.142857142857096</v>
      </c>
      <c r="K6" s="55">
        <v>5.86</v>
      </c>
      <c r="L6" s="55">
        <f t="shared" si="1"/>
        <v>100.0028571428571</v>
      </c>
      <c r="M6" s="55">
        <f>VLOOKUP(F6,[4]Sheet1!$A:$B,2,FALSE)</f>
        <v>84.424999999999997</v>
      </c>
      <c r="N6" s="55">
        <v>0</v>
      </c>
      <c r="O6" s="55">
        <f t="shared" si="2"/>
        <v>84.424999999999997</v>
      </c>
      <c r="P6" s="55">
        <v>60</v>
      </c>
      <c r="Q6" s="55">
        <v>10</v>
      </c>
      <c r="R6" s="55">
        <f t="shared" si="3"/>
        <v>70</v>
      </c>
      <c r="S6" s="55">
        <v>40</v>
      </c>
      <c r="T6" s="55">
        <v>60</v>
      </c>
      <c r="U6" s="55">
        <f t="shared" si="4"/>
        <v>100</v>
      </c>
      <c r="V6" s="57">
        <f t="shared" si="5"/>
        <v>97.566249999999954</v>
      </c>
      <c r="W6" s="58">
        <v>2</v>
      </c>
      <c r="X6" s="56">
        <v>4</v>
      </c>
      <c r="Y6" s="57" t="s">
        <v>402</v>
      </c>
      <c r="Z6" s="56">
        <v>136</v>
      </c>
      <c r="AA6" s="63" t="s">
        <v>403</v>
      </c>
      <c r="AB6" s="63"/>
      <c r="AC6" s="63" t="s">
        <v>409</v>
      </c>
      <c r="AD6" s="55"/>
    </row>
    <row r="7" spans="1:30" x14ac:dyDescent="0.15">
      <c r="A7" s="57" t="s">
        <v>399</v>
      </c>
      <c r="B7" s="57" t="s">
        <v>568</v>
      </c>
      <c r="C7" s="60">
        <v>2024</v>
      </c>
      <c r="D7" s="55" t="s">
        <v>573</v>
      </c>
      <c r="E7" s="59">
        <v>2437110002</v>
      </c>
      <c r="F7" s="55" t="s">
        <v>574</v>
      </c>
      <c r="G7" s="55">
        <v>92</v>
      </c>
      <c r="H7" s="55">
        <v>5</v>
      </c>
      <c r="I7" s="55">
        <f t="shared" si="0"/>
        <v>97</v>
      </c>
      <c r="J7" s="55">
        <f>VLOOKUP(F7,[3]Sheet1!$A:$B,2,FALSE)</f>
        <v>94.836734693877503</v>
      </c>
      <c r="K7" s="55">
        <v>3.7</v>
      </c>
      <c r="L7" s="55">
        <f t="shared" si="1"/>
        <v>98.536734693877506</v>
      </c>
      <c r="M7" s="55">
        <f>VLOOKUP(F7,[4]Sheet1!$A:$B,2,FALSE)</f>
        <v>89.35</v>
      </c>
      <c r="N7" s="55">
        <v>0</v>
      </c>
      <c r="O7" s="55">
        <f t="shared" si="2"/>
        <v>89.35</v>
      </c>
      <c r="P7" s="55">
        <v>60</v>
      </c>
      <c r="Q7" s="55">
        <v>8</v>
      </c>
      <c r="R7" s="55">
        <f t="shared" si="3"/>
        <v>68</v>
      </c>
      <c r="S7" s="55">
        <v>40</v>
      </c>
      <c r="T7" s="55">
        <v>55</v>
      </c>
      <c r="U7" s="55">
        <f t="shared" si="4"/>
        <v>95</v>
      </c>
      <c r="V7" s="57">
        <f t="shared" si="5"/>
        <v>96.220051020408135</v>
      </c>
      <c r="W7" s="58">
        <v>3</v>
      </c>
      <c r="X7" s="56">
        <v>1</v>
      </c>
      <c r="Y7" s="57" t="s">
        <v>402</v>
      </c>
      <c r="Z7" s="56">
        <v>136</v>
      </c>
      <c r="AA7" s="55" t="s">
        <v>403</v>
      </c>
      <c r="AB7" s="55"/>
      <c r="AC7" s="55" t="s">
        <v>404</v>
      </c>
      <c r="AD7" s="62"/>
    </row>
    <row r="8" spans="1:30" x14ac:dyDescent="0.15">
      <c r="A8" s="57" t="s">
        <v>399</v>
      </c>
      <c r="B8" s="57" t="s">
        <v>568</v>
      </c>
      <c r="C8" s="60">
        <v>2024</v>
      </c>
      <c r="D8" s="55" t="s">
        <v>569</v>
      </c>
      <c r="E8" s="59">
        <v>2437110118</v>
      </c>
      <c r="F8" s="55" t="s">
        <v>575</v>
      </c>
      <c r="G8" s="55">
        <v>92</v>
      </c>
      <c r="H8" s="55">
        <v>8</v>
      </c>
      <c r="I8" s="55">
        <f t="shared" si="0"/>
        <v>100</v>
      </c>
      <c r="J8" s="55">
        <f>VLOOKUP(F8,[3]Sheet1!$A:$B,2,FALSE)</f>
        <v>82.653061224489804</v>
      </c>
      <c r="K8" s="55">
        <v>11.68</v>
      </c>
      <c r="L8" s="55">
        <f t="shared" si="1"/>
        <v>94.333061224489796</v>
      </c>
      <c r="M8" s="55">
        <f>VLOOKUP(F8,[4]Sheet1!$A:$B,2,FALSE)</f>
        <v>90.9</v>
      </c>
      <c r="N8" s="55">
        <v>0</v>
      </c>
      <c r="O8" s="55">
        <f t="shared" si="2"/>
        <v>90.9</v>
      </c>
      <c r="P8" s="55">
        <v>60</v>
      </c>
      <c r="Q8" s="55">
        <v>0</v>
      </c>
      <c r="R8" s="55">
        <f t="shared" si="3"/>
        <v>60</v>
      </c>
      <c r="S8" s="55">
        <v>40</v>
      </c>
      <c r="T8" s="55">
        <v>59</v>
      </c>
      <c r="U8" s="55">
        <f t="shared" si="4"/>
        <v>99</v>
      </c>
      <c r="V8" s="57">
        <f t="shared" si="5"/>
        <v>93.244795918367345</v>
      </c>
      <c r="W8" s="58">
        <v>4</v>
      </c>
      <c r="X8" s="56">
        <v>44</v>
      </c>
      <c r="Y8" s="57" t="s">
        <v>402</v>
      </c>
      <c r="Z8" s="56">
        <v>136</v>
      </c>
      <c r="AA8" s="55" t="s">
        <v>403</v>
      </c>
      <c r="AB8" s="55"/>
      <c r="AC8" s="55"/>
      <c r="AD8" s="55"/>
    </row>
    <row r="9" spans="1:30" x14ac:dyDescent="0.15">
      <c r="A9" s="57" t="s">
        <v>399</v>
      </c>
      <c r="B9" s="57" t="s">
        <v>568</v>
      </c>
      <c r="C9" s="60">
        <v>2024</v>
      </c>
      <c r="D9" s="55" t="s">
        <v>571</v>
      </c>
      <c r="E9" s="59">
        <v>2321110068</v>
      </c>
      <c r="F9" s="55" t="s">
        <v>576</v>
      </c>
      <c r="G9" s="61">
        <v>91</v>
      </c>
      <c r="H9" s="55">
        <v>6</v>
      </c>
      <c r="I9" s="55">
        <f t="shared" si="0"/>
        <v>97</v>
      </c>
      <c r="J9" s="55">
        <f>VLOOKUP(F9,[3]Sheet1!$A:$B,2,FALSE)</f>
        <v>87.428571428571402</v>
      </c>
      <c r="K9" s="55">
        <v>4.9050000000000002</v>
      </c>
      <c r="L9" s="55">
        <f t="shared" si="1"/>
        <v>92.333571428571403</v>
      </c>
      <c r="M9" s="55">
        <f>VLOOKUP(F9,[4]Sheet1!$A:$B,2,FALSE)</f>
        <v>95.05</v>
      </c>
      <c r="N9" s="55">
        <v>0</v>
      </c>
      <c r="O9" s="55">
        <f t="shared" si="2"/>
        <v>95.05</v>
      </c>
      <c r="P9" s="55">
        <v>60</v>
      </c>
      <c r="Q9" s="55">
        <v>10</v>
      </c>
      <c r="R9" s="55">
        <f t="shared" si="3"/>
        <v>70</v>
      </c>
      <c r="S9" s="55">
        <v>40</v>
      </c>
      <c r="T9" s="55">
        <v>60</v>
      </c>
      <c r="U9" s="55">
        <f t="shared" si="4"/>
        <v>100</v>
      </c>
      <c r="V9" s="57">
        <f t="shared" si="5"/>
        <v>92.20267857142855</v>
      </c>
      <c r="W9" s="58">
        <v>5</v>
      </c>
      <c r="X9" s="56">
        <v>23</v>
      </c>
      <c r="Y9" s="57" t="s">
        <v>402</v>
      </c>
      <c r="Z9" s="56">
        <v>136</v>
      </c>
      <c r="AA9" s="55" t="s">
        <v>403</v>
      </c>
      <c r="AB9" s="55"/>
      <c r="AC9" s="55"/>
      <c r="AD9" s="55"/>
    </row>
    <row r="10" spans="1:30" x14ac:dyDescent="0.15">
      <c r="A10" s="57" t="s">
        <v>399</v>
      </c>
      <c r="B10" s="57" t="s">
        <v>568</v>
      </c>
      <c r="C10" s="60">
        <v>2024</v>
      </c>
      <c r="D10" s="55" t="s">
        <v>577</v>
      </c>
      <c r="E10" s="59">
        <v>2437110031</v>
      </c>
      <c r="F10" s="55" t="s">
        <v>578</v>
      </c>
      <c r="G10" s="55">
        <v>91.67</v>
      </c>
      <c r="H10" s="55">
        <v>8.33</v>
      </c>
      <c r="I10" s="55">
        <f t="shared" si="0"/>
        <v>100</v>
      </c>
      <c r="J10" s="55">
        <f>VLOOKUP(F10,[3]Sheet1!$A:$B,2,FALSE)</f>
        <v>91.897959183673507</v>
      </c>
      <c r="K10" s="55">
        <v>1.2</v>
      </c>
      <c r="L10" s="55">
        <f t="shared" si="1"/>
        <v>93.09795918367351</v>
      </c>
      <c r="M10" s="55">
        <f>VLOOKUP(F10,[4]Sheet1!$A:$B,2,FALSE)</f>
        <v>82.45</v>
      </c>
      <c r="N10" s="55">
        <v>0</v>
      </c>
      <c r="O10" s="55">
        <f t="shared" si="2"/>
        <v>82.45</v>
      </c>
      <c r="P10" s="55">
        <v>60</v>
      </c>
      <c r="Q10" s="55">
        <v>5</v>
      </c>
      <c r="R10" s="55">
        <f t="shared" si="3"/>
        <v>65</v>
      </c>
      <c r="S10" s="55">
        <v>40</v>
      </c>
      <c r="T10" s="55">
        <v>52.5</v>
      </c>
      <c r="U10" s="55">
        <f t="shared" si="4"/>
        <v>92.5</v>
      </c>
      <c r="V10" s="57">
        <f t="shared" si="5"/>
        <v>91.820969387755127</v>
      </c>
      <c r="W10" s="58">
        <v>6</v>
      </c>
      <c r="X10" s="56">
        <v>9</v>
      </c>
      <c r="Y10" s="57" t="s">
        <v>402</v>
      </c>
      <c r="Z10" s="56">
        <v>136</v>
      </c>
      <c r="AA10" s="55" t="s">
        <v>403</v>
      </c>
      <c r="AB10" s="55"/>
      <c r="AC10" s="55" t="s">
        <v>409</v>
      </c>
      <c r="AD10" s="55"/>
    </row>
    <row r="11" spans="1:30" x14ac:dyDescent="0.15">
      <c r="A11" s="57" t="s">
        <v>399</v>
      </c>
      <c r="B11" s="57" t="s">
        <v>568</v>
      </c>
      <c r="C11" s="60">
        <v>2024</v>
      </c>
      <c r="D11" s="55" t="s">
        <v>571</v>
      </c>
      <c r="E11" s="59">
        <v>2406110106</v>
      </c>
      <c r="F11" s="55" t="s">
        <v>579</v>
      </c>
      <c r="G11" s="61">
        <v>90.875</v>
      </c>
      <c r="H11" s="55">
        <v>0</v>
      </c>
      <c r="I11" s="55">
        <f t="shared" si="0"/>
        <v>90.875</v>
      </c>
      <c r="J11" s="55">
        <f>VLOOKUP(F11,[3]Sheet1!$A:$B,2,FALSE)</f>
        <v>89.979591836734699</v>
      </c>
      <c r="K11" s="55">
        <v>2.2000000000000002</v>
      </c>
      <c r="L11" s="55">
        <f t="shared" si="1"/>
        <v>92.179591836734701</v>
      </c>
      <c r="M11" s="55">
        <f>VLOOKUP(F11,[4]Sheet1!$A:$B,2,FALSE)</f>
        <v>85.25</v>
      </c>
      <c r="N11" s="55">
        <v>0</v>
      </c>
      <c r="O11" s="55">
        <f t="shared" si="2"/>
        <v>85.25</v>
      </c>
      <c r="P11" s="55">
        <v>60</v>
      </c>
      <c r="Q11" s="55">
        <v>5</v>
      </c>
      <c r="R11" s="55">
        <f t="shared" si="3"/>
        <v>65</v>
      </c>
      <c r="S11" s="55">
        <v>40</v>
      </c>
      <c r="T11" s="55">
        <v>57</v>
      </c>
      <c r="U11" s="55">
        <f t="shared" si="4"/>
        <v>97</v>
      </c>
      <c r="V11" s="57">
        <f t="shared" si="5"/>
        <v>90.584693877551032</v>
      </c>
      <c r="W11" s="58">
        <v>7</v>
      </c>
      <c r="X11" s="56">
        <v>14</v>
      </c>
      <c r="Y11" s="57" t="s">
        <v>402</v>
      </c>
      <c r="Z11" s="56">
        <v>136</v>
      </c>
      <c r="AA11" s="55" t="s">
        <v>420</v>
      </c>
      <c r="AB11" s="55"/>
      <c r="AC11" s="55"/>
      <c r="AD11" s="55"/>
    </row>
    <row r="12" spans="1:30" x14ac:dyDescent="0.15">
      <c r="A12" s="57" t="s">
        <v>399</v>
      </c>
      <c r="B12" s="57" t="s">
        <v>568</v>
      </c>
      <c r="C12" s="60">
        <v>2024</v>
      </c>
      <c r="D12" s="55" t="s">
        <v>571</v>
      </c>
      <c r="E12" s="59">
        <v>2437110066</v>
      </c>
      <c r="F12" s="55" t="s">
        <v>580</v>
      </c>
      <c r="G12" s="61">
        <v>91.428571428571402</v>
      </c>
      <c r="H12" s="55">
        <v>8.57</v>
      </c>
      <c r="I12" s="55">
        <f t="shared" si="0"/>
        <v>99.99857142857141</v>
      </c>
      <c r="J12" s="55">
        <f>VLOOKUP(F12,[3]Sheet1!$A:$B,2,FALSE)</f>
        <v>89.346938775510196</v>
      </c>
      <c r="K12" s="55">
        <v>1.4375</v>
      </c>
      <c r="L12" s="55">
        <f t="shared" si="1"/>
        <v>90.784438775510196</v>
      </c>
      <c r="M12" s="55">
        <f>VLOOKUP(F12,[4]Sheet1!$A:$B,2,FALSE)</f>
        <v>85.65</v>
      </c>
      <c r="N12" s="55">
        <v>0</v>
      </c>
      <c r="O12" s="55">
        <f t="shared" si="2"/>
        <v>85.65</v>
      </c>
      <c r="P12" s="55">
        <v>60</v>
      </c>
      <c r="Q12" s="55">
        <v>10</v>
      </c>
      <c r="R12" s="55">
        <f t="shared" si="3"/>
        <v>70</v>
      </c>
      <c r="S12" s="55">
        <v>40</v>
      </c>
      <c r="T12" s="55">
        <v>53</v>
      </c>
      <c r="U12" s="55">
        <f t="shared" si="4"/>
        <v>93</v>
      </c>
      <c r="V12" s="57">
        <f t="shared" si="5"/>
        <v>90.520686224489793</v>
      </c>
      <c r="W12" s="58">
        <v>8</v>
      </c>
      <c r="X12" s="56">
        <v>16</v>
      </c>
      <c r="Y12" s="57" t="s">
        <v>402</v>
      </c>
      <c r="Z12" s="56">
        <v>136</v>
      </c>
      <c r="AA12" s="55" t="s">
        <v>420</v>
      </c>
      <c r="AB12" s="55"/>
      <c r="AC12" s="55"/>
      <c r="AD12" s="55"/>
    </row>
    <row r="13" spans="1:30" x14ac:dyDescent="0.15">
      <c r="A13" s="57" t="s">
        <v>399</v>
      </c>
      <c r="B13" s="57" t="s">
        <v>568</v>
      </c>
      <c r="C13" s="60">
        <v>2024</v>
      </c>
      <c r="D13" s="55" t="s">
        <v>571</v>
      </c>
      <c r="E13" s="59">
        <v>2437110077</v>
      </c>
      <c r="F13" s="55" t="s">
        <v>581</v>
      </c>
      <c r="G13" s="61">
        <v>91.142857142857096</v>
      </c>
      <c r="H13" s="55">
        <v>1</v>
      </c>
      <c r="I13" s="55">
        <f t="shared" si="0"/>
        <v>92.142857142857096</v>
      </c>
      <c r="J13" s="55">
        <f>VLOOKUP(F13,[3]Sheet1!$A:$B,2,FALSE)</f>
        <v>92.673469387755105</v>
      </c>
      <c r="K13" s="55">
        <v>1.2</v>
      </c>
      <c r="L13" s="55">
        <f t="shared" si="1"/>
        <v>93.873469387755108</v>
      </c>
      <c r="M13" s="55">
        <f>VLOOKUP(F13,[4]Sheet1!$A:$B,2,FALSE)</f>
        <v>73.2</v>
      </c>
      <c r="N13" s="55">
        <v>0</v>
      </c>
      <c r="O13" s="55">
        <f t="shared" si="2"/>
        <v>73.2</v>
      </c>
      <c r="P13" s="55">
        <v>60</v>
      </c>
      <c r="Q13" s="55">
        <v>5</v>
      </c>
      <c r="R13" s="55">
        <f t="shared" si="3"/>
        <v>65</v>
      </c>
      <c r="S13" s="55">
        <v>40</v>
      </c>
      <c r="T13" s="55">
        <v>39</v>
      </c>
      <c r="U13" s="55">
        <f t="shared" si="4"/>
        <v>79</v>
      </c>
      <c r="V13" s="57">
        <f t="shared" si="5"/>
        <v>90.479387755102039</v>
      </c>
      <c r="W13" s="58">
        <v>9</v>
      </c>
      <c r="X13" s="56">
        <v>5</v>
      </c>
      <c r="Y13" s="57" t="s">
        <v>402</v>
      </c>
      <c r="Z13" s="56">
        <v>136</v>
      </c>
      <c r="AA13" s="55" t="s">
        <v>420</v>
      </c>
      <c r="AB13" s="55"/>
      <c r="AC13" s="55" t="s">
        <v>409</v>
      </c>
      <c r="AD13" s="55"/>
    </row>
    <row r="14" spans="1:30" x14ac:dyDescent="0.15">
      <c r="A14" s="57" t="s">
        <v>399</v>
      </c>
      <c r="B14" s="57" t="s">
        <v>568</v>
      </c>
      <c r="C14" s="60">
        <v>2024</v>
      </c>
      <c r="D14" s="55" t="s">
        <v>569</v>
      </c>
      <c r="E14" s="59">
        <v>2437110096</v>
      </c>
      <c r="F14" s="55" t="s">
        <v>582</v>
      </c>
      <c r="G14" s="55">
        <v>92</v>
      </c>
      <c r="H14" s="55">
        <v>4.5</v>
      </c>
      <c r="I14" s="55">
        <f t="shared" si="0"/>
        <v>96.5</v>
      </c>
      <c r="J14" s="55">
        <f>VLOOKUP(F14,[3]Sheet1!$A:$B,2,FALSE)</f>
        <v>90.551020408163296</v>
      </c>
      <c r="K14" s="55">
        <v>0.75</v>
      </c>
      <c r="L14" s="55">
        <f t="shared" si="1"/>
        <v>91.301020408163296</v>
      </c>
      <c r="M14" s="55">
        <f>VLOOKUP(F14,[4]Sheet1!$A:$B,2,FALSE)</f>
        <v>88.6</v>
      </c>
      <c r="N14" s="55">
        <v>2</v>
      </c>
      <c r="O14" s="55">
        <f t="shared" si="2"/>
        <v>90.6</v>
      </c>
      <c r="P14" s="55">
        <v>60</v>
      </c>
      <c r="Q14" s="55">
        <v>0</v>
      </c>
      <c r="R14" s="55">
        <f t="shared" si="3"/>
        <v>60</v>
      </c>
      <c r="S14" s="55">
        <v>40</v>
      </c>
      <c r="T14" s="55">
        <v>51</v>
      </c>
      <c r="U14" s="55">
        <f t="shared" si="4"/>
        <v>91</v>
      </c>
      <c r="V14" s="57">
        <f t="shared" si="5"/>
        <v>90.205765306122473</v>
      </c>
      <c r="W14" s="58">
        <v>10</v>
      </c>
      <c r="X14" s="56">
        <v>11</v>
      </c>
      <c r="Y14" s="57" t="s">
        <v>402</v>
      </c>
      <c r="Z14" s="56">
        <v>136</v>
      </c>
      <c r="AA14" s="55" t="s">
        <v>420</v>
      </c>
      <c r="AB14" s="55"/>
      <c r="AC14" s="55" t="s">
        <v>407</v>
      </c>
      <c r="AD14" s="55"/>
    </row>
    <row r="15" spans="1:30" x14ac:dyDescent="0.15">
      <c r="A15" s="57" t="s">
        <v>399</v>
      </c>
      <c r="B15" s="57" t="s">
        <v>568</v>
      </c>
      <c r="C15" s="60">
        <v>2024</v>
      </c>
      <c r="D15" s="55" t="s">
        <v>577</v>
      </c>
      <c r="E15" s="59">
        <v>2415110143</v>
      </c>
      <c r="F15" s="55" t="s">
        <v>583</v>
      </c>
      <c r="G15" s="55">
        <v>91.33</v>
      </c>
      <c r="H15" s="55">
        <v>0</v>
      </c>
      <c r="I15" s="55">
        <f t="shared" si="0"/>
        <v>91.33</v>
      </c>
      <c r="J15" s="55">
        <f>VLOOKUP(F15,[3]Sheet1!$A:$B,2,FALSE)</f>
        <v>92.632653061224502</v>
      </c>
      <c r="K15" s="55">
        <v>1.2</v>
      </c>
      <c r="L15" s="55">
        <f t="shared" si="1"/>
        <v>93.832653061224505</v>
      </c>
      <c r="M15" s="55">
        <f>VLOOKUP(F15,[4]Sheet1!$A:$B,2,FALSE)</f>
        <v>84.275000000000006</v>
      </c>
      <c r="N15" s="55">
        <v>0</v>
      </c>
      <c r="O15" s="55">
        <f t="shared" si="2"/>
        <v>84.275000000000006</v>
      </c>
      <c r="P15" s="55">
        <v>60</v>
      </c>
      <c r="Q15" s="55">
        <v>0</v>
      </c>
      <c r="R15" s="55">
        <f t="shared" si="3"/>
        <v>60</v>
      </c>
      <c r="S15" s="55">
        <v>40</v>
      </c>
      <c r="T15" s="55">
        <v>29</v>
      </c>
      <c r="U15" s="55">
        <f t="shared" si="4"/>
        <v>69</v>
      </c>
      <c r="V15" s="57">
        <f t="shared" si="5"/>
        <v>90.171239795918382</v>
      </c>
      <c r="W15" s="58">
        <v>11</v>
      </c>
      <c r="X15" s="56">
        <v>6</v>
      </c>
      <c r="Y15" s="57" t="s">
        <v>402</v>
      </c>
      <c r="Z15" s="56">
        <v>136</v>
      </c>
      <c r="AA15" s="55" t="s">
        <v>420</v>
      </c>
      <c r="AB15" s="55"/>
      <c r="AC15" s="55" t="s">
        <v>409</v>
      </c>
      <c r="AD15" s="55"/>
    </row>
    <row r="16" spans="1:30" x14ac:dyDescent="0.15">
      <c r="A16" s="57" t="s">
        <v>399</v>
      </c>
      <c r="B16" s="57" t="s">
        <v>568</v>
      </c>
      <c r="C16" s="60">
        <v>2024</v>
      </c>
      <c r="D16" s="55" t="s">
        <v>571</v>
      </c>
      <c r="E16" s="59">
        <v>2437110078</v>
      </c>
      <c r="F16" s="55" t="s">
        <v>584</v>
      </c>
      <c r="G16" s="61">
        <v>91.142857142857096</v>
      </c>
      <c r="H16" s="55">
        <v>0</v>
      </c>
      <c r="I16" s="55">
        <f t="shared" si="0"/>
        <v>91.142857142857096</v>
      </c>
      <c r="J16" s="55">
        <f>VLOOKUP(F16,[3]Sheet1!$A:$B,2,FALSE)</f>
        <v>91.938775510204096</v>
      </c>
      <c r="K16" s="55">
        <v>1.2</v>
      </c>
      <c r="L16" s="55">
        <f t="shared" si="1"/>
        <v>93.138775510204098</v>
      </c>
      <c r="M16" s="55">
        <f>VLOOKUP(F16,[4]Sheet1!$A:$B,2,FALSE)</f>
        <v>64</v>
      </c>
      <c r="N16" s="55">
        <v>0</v>
      </c>
      <c r="O16" s="55">
        <f t="shared" si="2"/>
        <v>64</v>
      </c>
      <c r="P16" s="55">
        <v>60</v>
      </c>
      <c r="Q16" s="55">
        <v>0</v>
      </c>
      <c r="R16" s="55">
        <f t="shared" si="3"/>
        <v>60</v>
      </c>
      <c r="S16" s="55">
        <v>40</v>
      </c>
      <c r="T16" s="55">
        <v>60</v>
      </c>
      <c r="U16" s="55">
        <f t="shared" si="4"/>
        <v>100</v>
      </c>
      <c r="V16" s="57">
        <f t="shared" si="5"/>
        <v>90.168367346938794</v>
      </c>
      <c r="W16" s="58">
        <v>12</v>
      </c>
      <c r="X16" s="56">
        <v>8</v>
      </c>
      <c r="Y16" s="57" t="s">
        <v>402</v>
      </c>
      <c r="Z16" s="56">
        <v>136</v>
      </c>
      <c r="AA16" s="55" t="s">
        <v>420</v>
      </c>
      <c r="AB16" s="55"/>
      <c r="AC16" s="55" t="s">
        <v>409</v>
      </c>
      <c r="AD16" s="55"/>
    </row>
    <row r="17" spans="1:30" x14ac:dyDescent="0.15">
      <c r="A17" s="57" t="s">
        <v>399</v>
      </c>
      <c r="B17" s="57" t="s">
        <v>568</v>
      </c>
      <c r="C17" s="60">
        <v>2024</v>
      </c>
      <c r="D17" s="55" t="s">
        <v>573</v>
      </c>
      <c r="E17" s="59">
        <v>2437110005</v>
      </c>
      <c r="F17" s="55" t="s">
        <v>585</v>
      </c>
      <c r="G17" s="55">
        <v>92</v>
      </c>
      <c r="H17" s="55">
        <v>1</v>
      </c>
      <c r="I17" s="55">
        <f t="shared" si="0"/>
        <v>93</v>
      </c>
      <c r="J17" s="55">
        <f>VLOOKUP(F17,[3]Sheet1!$A:$B,2,FALSE)</f>
        <v>90.040816326530603</v>
      </c>
      <c r="K17" s="55">
        <v>1.2</v>
      </c>
      <c r="L17" s="55">
        <f t="shared" si="1"/>
        <v>91.240816326530606</v>
      </c>
      <c r="M17" s="55">
        <f>VLOOKUP(F17,[4]Sheet1!$A:$B,2,FALSE)</f>
        <v>81.75</v>
      </c>
      <c r="N17" s="55">
        <v>0</v>
      </c>
      <c r="O17" s="55">
        <f t="shared" si="2"/>
        <v>81.75</v>
      </c>
      <c r="P17" s="55">
        <v>60</v>
      </c>
      <c r="Q17" s="55">
        <v>8</v>
      </c>
      <c r="R17" s="55">
        <f t="shared" si="3"/>
        <v>68</v>
      </c>
      <c r="S17" s="55">
        <v>40</v>
      </c>
      <c r="T17" s="55">
        <v>55</v>
      </c>
      <c r="U17" s="55">
        <f t="shared" si="4"/>
        <v>95</v>
      </c>
      <c r="V17" s="57">
        <f t="shared" si="5"/>
        <v>89.968112244897966</v>
      </c>
      <c r="W17" s="58">
        <v>13</v>
      </c>
      <c r="X17" s="56">
        <v>13</v>
      </c>
      <c r="Y17" s="57" t="s">
        <v>402</v>
      </c>
      <c r="Z17" s="56">
        <v>136</v>
      </c>
      <c r="AA17" s="55" t="s">
        <v>420</v>
      </c>
      <c r="AB17" s="55"/>
      <c r="AC17" s="55" t="s">
        <v>409</v>
      </c>
      <c r="AD17" s="62"/>
    </row>
    <row r="18" spans="1:30" x14ac:dyDescent="0.15">
      <c r="A18" s="57" t="s">
        <v>399</v>
      </c>
      <c r="B18" s="57" t="s">
        <v>568</v>
      </c>
      <c r="C18" s="60">
        <v>2024</v>
      </c>
      <c r="D18" s="55" t="s">
        <v>573</v>
      </c>
      <c r="E18" s="59">
        <v>2437110003</v>
      </c>
      <c r="F18" s="55" t="s">
        <v>586</v>
      </c>
      <c r="G18" s="55">
        <v>92</v>
      </c>
      <c r="H18" s="55">
        <v>0</v>
      </c>
      <c r="I18" s="55">
        <f t="shared" si="0"/>
        <v>92</v>
      </c>
      <c r="J18" s="55">
        <f>VLOOKUP(F18,[3]Sheet1!$A:$B,2,FALSE)</f>
        <v>94.163265306122497</v>
      </c>
      <c r="K18" s="55">
        <v>1.2</v>
      </c>
      <c r="L18" s="55">
        <f t="shared" si="1"/>
        <v>95.3632653061225</v>
      </c>
      <c r="M18" s="55">
        <f>VLOOKUP(F18,[4]Sheet1!$A:$B,2,FALSE)</f>
        <v>60</v>
      </c>
      <c r="N18" s="55">
        <v>0</v>
      </c>
      <c r="O18" s="55">
        <f t="shared" si="2"/>
        <v>60</v>
      </c>
      <c r="P18" s="55">
        <v>60</v>
      </c>
      <c r="Q18" s="55">
        <v>0</v>
      </c>
      <c r="R18" s="55">
        <f t="shared" si="3"/>
        <v>60</v>
      </c>
      <c r="S18" s="55">
        <v>40</v>
      </c>
      <c r="T18" s="55">
        <v>20</v>
      </c>
      <c r="U18" s="55">
        <f t="shared" si="4"/>
        <v>60</v>
      </c>
      <c r="V18" s="57">
        <f t="shared" si="5"/>
        <v>89.722448979591874</v>
      </c>
      <c r="W18" s="58">
        <v>14</v>
      </c>
      <c r="X18" s="56">
        <v>3</v>
      </c>
      <c r="Y18" s="57" t="s">
        <v>402</v>
      </c>
      <c r="Z18" s="56">
        <v>136</v>
      </c>
      <c r="AA18" s="55" t="s">
        <v>420</v>
      </c>
      <c r="AB18" s="55"/>
      <c r="AC18" s="55" t="s">
        <v>409</v>
      </c>
      <c r="AD18" s="62"/>
    </row>
    <row r="19" spans="1:30" x14ac:dyDescent="0.15">
      <c r="A19" s="57" t="s">
        <v>399</v>
      </c>
      <c r="B19" s="57" t="s">
        <v>568</v>
      </c>
      <c r="C19" s="60">
        <v>2024</v>
      </c>
      <c r="D19" s="55" t="s">
        <v>573</v>
      </c>
      <c r="E19" s="59">
        <v>2437110006</v>
      </c>
      <c r="F19" s="55" t="s">
        <v>587</v>
      </c>
      <c r="G19" s="55">
        <v>90.75</v>
      </c>
      <c r="H19" s="55">
        <v>2</v>
      </c>
      <c r="I19" s="55">
        <f t="shared" si="0"/>
        <v>92.75</v>
      </c>
      <c r="J19" s="55">
        <f>VLOOKUP(F19,[3]Sheet1!$A:$B,2,FALSE)</f>
        <v>86.571428571428598</v>
      </c>
      <c r="K19" s="55">
        <v>6</v>
      </c>
      <c r="L19" s="55">
        <f t="shared" si="1"/>
        <v>92.571428571428598</v>
      </c>
      <c r="M19" s="55">
        <f>VLOOKUP(F19,[4]Sheet1!$A:$B,2,FALSE)</f>
        <v>89.1</v>
      </c>
      <c r="N19" s="55">
        <v>0</v>
      </c>
      <c r="O19" s="55">
        <f t="shared" si="2"/>
        <v>89.1</v>
      </c>
      <c r="P19" s="55">
        <v>60</v>
      </c>
      <c r="Q19" s="55">
        <v>0</v>
      </c>
      <c r="R19" s="55">
        <f t="shared" si="3"/>
        <v>60</v>
      </c>
      <c r="S19" s="55">
        <v>40</v>
      </c>
      <c r="T19" s="55">
        <v>31</v>
      </c>
      <c r="U19" s="55">
        <f t="shared" si="4"/>
        <v>71</v>
      </c>
      <c r="V19" s="57">
        <f t="shared" si="5"/>
        <v>89.708571428571446</v>
      </c>
      <c r="W19" s="58">
        <v>15</v>
      </c>
      <c r="X19" s="56">
        <v>27</v>
      </c>
      <c r="Y19" s="57" t="s">
        <v>402</v>
      </c>
      <c r="Z19" s="56">
        <v>136</v>
      </c>
      <c r="AA19" s="55" t="s">
        <v>420</v>
      </c>
      <c r="AB19" s="55"/>
      <c r="AC19" s="55"/>
      <c r="AD19" s="62"/>
    </row>
    <row r="20" spans="1:30" x14ac:dyDescent="0.15">
      <c r="A20" s="57" t="s">
        <v>399</v>
      </c>
      <c r="B20" s="57" t="s">
        <v>568</v>
      </c>
      <c r="C20" s="60">
        <v>2024</v>
      </c>
      <c r="D20" s="55" t="s">
        <v>573</v>
      </c>
      <c r="E20" s="59">
        <v>2437110001</v>
      </c>
      <c r="F20" s="55" t="s">
        <v>588</v>
      </c>
      <c r="G20" s="55">
        <v>91.5</v>
      </c>
      <c r="H20" s="55">
        <v>2</v>
      </c>
      <c r="I20" s="55">
        <f t="shared" si="0"/>
        <v>93.5</v>
      </c>
      <c r="J20" s="55">
        <f>VLOOKUP(F20,[3]Sheet1!$A:$B,2,FALSE)</f>
        <v>90.285714285714306</v>
      </c>
      <c r="K20" s="55">
        <v>0</v>
      </c>
      <c r="L20" s="55">
        <f t="shared" si="1"/>
        <v>90.285714285714306</v>
      </c>
      <c r="M20" s="55">
        <f>VLOOKUP(F20,[4]Sheet1!$A:$B,2,FALSE)</f>
        <v>81.599999999999994</v>
      </c>
      <c r="N20" s="55">
        <v>0</v>
      </c>
      <c r="O20" s="55">
        <f t="shared" si="2"/>
        <v>81.599999999999994</v>
      </c>
      <c r="P20" s="55">
        <v>60</v>
      </c>
      <c r="Q20" s="55">
        <v>5</v>
      </c>
      <c r="R20" s="55">
        <f t="shared" si="3"/>
        <v>65</v>
      </c>
      <c r="S20" s="55">
        <v>40</v>
      </c>
      <c r="T20" s="55">
        <v>58</v>
      </c>
      <c r="U20" s="55">
        <f t="shared" si="4"/>
        <v>98</v>
      </c>
      <c r="V20" s="57">
        <f t="shared" si="5"/>
        <v>89.294285714285721</v>
      </c>
      <c r="W20" s="58">
        <v>16</v>
      </c>
      <c r="X20" s="56">
        <v>12</v>
      </c>
      <c r="Y20" s="57" t="s">
        <v>402</v>
      </c>
      <c r="Z20" s="56">
        <v>136</v>
      </c>
      <c r="AA20" s="55" t="s">
        <v>420</v>
      </c>
      <c r="AB20" s="55"/>
      <c r="AC20" s="55" t="s">
        <v>409</v>
      </c>
      <c r="AD20" s="62"/>
    </row>
    <row r="21" spans="1:30" x14ac:dyDescent="0.15">
      <c r="A21" s="57" t="s">
        <v>399</v>
      </c>
      <c r="B21" s="57" t="s">
        <v>568</v>
      </c>
      <c r="C21" s="60">
        <v>2024</v>
      </c>
      <c r="D21" s="55" t="s">
        <v>569</v>
      </c>
      <c r="E21" s="59">
        <v>2437110092</v>
      </c>
      <c r="F21" s="55" t="s">
        <v>589</v>
      </c>
      <c r="G21" s="55">
        <v>91.33</v>
      </c>
      <c r="H21" s="55">
        <v>1</v>
      </c>
      <c r="I21" s="55">
        <f t="shared" si="0"/>
        <v>92.33</v>
      </c>
      <c r="J21" s="55">
        <f>VLOOKUP(F21,[3]Sheet1!$A:$B,2,FALSE)</f>
        <v>92</v>
      </c>
      <c r="K21" s="55">
        <v>1.2</v>
      </c>
      <c r="L21" s="55">
        <f t="shared" si="1"/>
        <v>93.2</v>
      </c>
      <c r="M21" s="55">
        <f>VLOOKUP(F21,[4]Sheet1!$A:$B,2,FALSE)</f>
        <v>83.3</v>
      </c>
      <c r="N21" s="55">
        <v>0</v>
      </c>
      <c r="O21" s="55">
        <f t="shared" si="2"/>
        <v>83.3</v>
      </c>
      <c r="P21" s="55">
        <v>60</v>
      </c>
      <c r="Q21" s="55">
        <v>0</v>
      </c>
      <c r="R21" s="55">
        <f t="shared" si="3"/>
        <v>60</v>
      </c>
      <c r="S21" s="55">
        <v>40</v>
      </c>
      <c r="T21" s="55">
        <v>11</v>
      </c>
      <c r="U21" s="55">
        <f t="shared" si="4"/>
        <v>51</v>
      </c>
      <c r="V21" s="57">
        <f t="shared" si="5"/>
        <v>88.848000000000013</v>
      </c>
      <c r="W21" s="58">
        <v>17</v>
      </c>
      <c r="X21" s="56">
        <v>7</v>
      </c>
      <c r="Y21" s="57" t="s">
        <v>402</v>
      </c>
      <c r="Z21" s="56">
        <v>136</v>
      </c>
      <c r="AA21" s="55" t="s">
        <v>420</v>
      </c>
      <c r="AB21" s="55"/>
      <c r="AC21" s="55" t="s">
        <v>409</v>
      </c>
      <c r="AD21" s="55"/>
    </row>
    <row r="22" spans="1:30" x14ac:dyDescent="0.15">
      <c r="A22" s="57" t="s">
        <v>399</v>
      </c>
      <c r="B22" s="57" t="s">
        <v>568</v>
      </c>
      <c r="C22" s="60">
        <v>2024</v>
      </c>
      <c r="D22" s="55" t="s">
        <v>577</v>
      </c>
      <c r="E22" s="59">
        <v>2437110051</v>
      </c>
      <c r="F22" s="55" t="s">
        <v>590</v>
      </c>
      <c r="G22" s="55">
        <v>91.33</v>
      </c>
      <c r="H22" s="55">
        <v>8.67</v>
      </c>
      <c r="I22" s="55">
        <f t="shared" si="0"/>
        <v>100</v>
      </c>
      <c r="J22" s="55">
        <f>VLOOKUP(F22,[3]Sheet1!$A:$B,2,FALSE)</f>
        <v>86.734693877550995</v>
      </c>
      <c r="K22" s="55">
        <v>1.2</v>
      </c>
      <c r="L22" s="55">
        <f t="shared" si="1"/>
        <v>87.934693877550998</v>
      </c>
      <c r="M22" s="55">
        <f>VLOOKUP(F22,[4]Sheet1!$A:$B,2,FALSE)</f>
        <v>85.15</v>
      </c>
      <c r="N22" s="55">
        <v>0</v>
      </c>
      <c r="O22" s="55">
        <f t="shared" si="2"/>
        <v>85.15</v>
      </c>
      <c r="P22" s="55">
        <v>60</v>
      </c>
      <c r="Q22" s="55">
        <v>10</v>
      </c>
      <c r="R22" s="55">
        <f t="shared" si="3"/>
        <v>70</v>
      </c>
      <c r="S22" s="55">
        <v>40</v>
      </c>
      <c r="T22" s="55">
        <v>60</v>
      </c>
      <c r="U22" s="55">
        <f t="shared" si="4"/>
        <v>100</v>
      </c>
      <c r="V22" s="57">
        <f t="shared" si="5"/>
        <v>88.708520408163253</v>
      </c>
      <c r="W22" s="58">
        <v>18</v>
      </c>
      <c r="X22" s="56">
        <v>26</v>
      </c>
      <c r="Y22" s="57" t="s">
        <v>402</v>
      </c>
      <c r="Z22" s="56">
        <v>136</v>
      </c>
      <c r="AA22" s="55" t="s">
        <v>420</v>
      </c>
      <c r="AB22" s="55"/>
      <c r="AC22" s="55"/>
      <c r="AD22" s="55"/>
    </row>
    <row r="23" spans="1:30" x14ac:dyDescent="0.15">
      <c r="A23" s="57" t="s">
        <v>399</v>
      </c>
      <c r="B23" s="57" t="s">
        <v>568</v>
      </c>
      <c r="C23" s="60">
        <v>2024</v>
      </c>
      <c r="D23" s="55" t="s">
        <v>577</v>
      </c>
      <c r="E23" s="59">
        <v>2437110034</v>
      </c>
      <c r="F23" s="55" t="s">
        <v>591</v>
      </c>
      <c r="G23" s="55">
        <v>90.67</v>
      </c>
      <c r="H23" s="55">
        <v>4.5</v>
      </c>
      <c r="I23" s="55">
        <f t="shared" si="0"/>
        <v>95.17</v>
      </c>
      <c r="J23" s="55">
        <f>VLOOKUP(F23,[3]Sheet1!$A:$B,2,FALSE)</f>
        <v>88.653061224489804</v>
      </c>
      <c r="K23" s="55">
        <v>2</v>
      </c>
      <c r="L23" s="55">
        <f t="shared" si="1"/>
        <v>90.653061224489804</v>
      </c>
      <c r="M23" s="55">
        <f>VLOOKUP(F23,[4]Sheet1!$A:$B,2,FALSE)</f>
        <v>83.3</v>
      </c>
      <c r="N23" s="55">
        <v>0</v>
      </c>
      <c r="O23" s="55">
        <f t="shared" si="2"/>
        <v>83.3</v>
      </c>
      <c r="P23" s="55">
        <v>60</v>
      </c>
      <c r="Q23" s="55">
        <v>10</v>
      </c>
      <c r="R23" s="55">
        <f t="shared" si="3"/>
        <v>70</v>
      </c>
      <c r="S23" s="55">
        <v>40</v>
      </c>
      <c r="T23" s="55">
        <v>30</v>
      </c>
      <c r="U23" s="55">
        <f t="shared" si="4"/>
        <v>70</v>
      </c>
      <c r="V23" s="57">
        <f t="shared" si="5"/>
        <v>88.671795918367351</v>
      </c>
      <c r="W23" s="58">
        <v>19</v>
      </c>
      <c r="X23" s="56">
        <v>20</v>
      </c>
      <c r="Y23" s="57" t="s">
        <v>402</v>
      </c>
      <c r="Z23" s="56">
        <v>136</v>
      </c>
      <c r="AA23" s="55" t="s">
        <v>420</v>
      </c>
      <c r="AB23" s="55"/>
      <c r="AC23" s="55"/>
      <c r="AD23" s="55"/>
    </row>
    <row r="24" spans="1:30" x14ac:dyDescent="0.15">
      <c r="A24" s="57" t="s">
        <v>399</v>
      </c>
      <c r="B24" s="57" t="s">
        <v>568</v>
      </c>
      <c r="C24" s="60">
        <v>2024</v>
      </c>
      <c r="D24" s="55" t="s">
        <v>577</v>
      </c>
      <c r="E24" s="59">
        <v>2437110037</v>
      </c>
      <c r="F24" s="55" t="s">
        <v>592</v>
      </c>
      <c r="G24" s="55">
        <v>90.67</v>
      </c>
      <c r="H24" s="55">
        <v>0</v>
      </c>
      <c r="I24" s="55">
        <f t="shared" si="0"/>
        <v>90.67</v>
      </c>
      <c r="J24" s="55">
        <f>VLOOKUP(F24,[3]Sheet1!$A:$B,2,FALSE)</f>
        <v>89.734693877550995</v>
      </c>
      <c r="K24" s="55">
        <v>3.45</v>
      </c>
      <c r="L24" s="55">
        <f t="shared" si="1"/>
        <v>93.184693877550998</v>
      </c>
      <c r="M24" s="55">
        <f>VLOOKUP(F24,[4]Sheet1!$A:$B,2,FALSE)</f>
        <v>77.900000000000006</v>
      </c>
      <c r="N24" s="55">
        <v>0</v>
      </c>
      <c r="O24" s="55">
        <f t="shared" si="2"/>
        <v>77.900000000000006</v>
      </c>
      <c r="P24" s="55">
        <v>60</v>
      </c>
      <c r="Q24" s="55">
        <v>0</v>
      </c>
      <c r="R24" s="55">
        <f t="shared" si="3"/>
        <v>60</v>
      </c>
      <c r="S24" s="55">
        <v>40</v>
      </c>
      <c r="T24" s="55">
        <v>0</v>
      </c>
      <c r="U24" s="55">
        <f t="shared" si="4"/>
        <v>40</v>
      </c>
      <c r="V24" s="57">
        <f t="shared" si="5"/>
        <v>87.850520408163234</v>
      </c>
      <c r="W24" s="58">
        <v>20</v>
      </c>
      <c r="X24" s="56">
        <v>15</v>
      </c>
      <c r="Y24" s="57" t="s">
        <v>402</v>
      </c>
      <c r="Z24" s="56">
        <v>136</v>
      </c>
      <c r="AA24" s="55" t="s">
        <v>420</v>
      </c>
      <c r="AB24" s="55"/>
      <c r="AC24" s="55"/>
      <c r="AD24" s="55"/>
    </row>
    <row r="25" spans="1:30" x14ac:dyDescent="0.15">
      <c r="A25" s="57" t="s">
        <v>399</v>
      </c>
      <c r="B25" s="57" t="s">
        <v>568</v>
      </c>
      <c r="C25" s="60">
        <v>2024</v>
      </c>
      <c r="D25" s="55" t="s">
        <v>577</v>
      </c>
      <c r="E25" s="59">
        <v>2415110185</v>
      </c>
      <c r="F25" s="55" t="s">
        <v>593</v>
      </c>
      <c r="G25" s="55">
        <v>91.33</v>
      </c>
      <c r="H25" s="55">
        <v>0</v>
      </c>
      <c r="I25" s="55">
        <f t="shared" si="0"/>
        <v>91.33</v>
      </c>
      <c r="J25" s="55">
        <f>VLOOKUP(F25,[3]Sheet1!$A:$B,2,FALSE)</f>
        <v>88.551020408163296</v>
      </c>
      <c r="K25" s="55">
        <v>1</v>
      </c>
      <c r="L25" s="55">
        <f t="shared" si="1"/>
        <v>89.551020408163296</v>
      </c>
      <c r="M25" s="55">
        <f>VLOOKUP(F25,[4]Sheet1!$A:$B,2,FALSE)</f>
        <v>79.95</v>
      </c>
      <c r="N25" s="55">
        <v>0</v>
      </c>
      <c r="O25" s="55">
        <f t="shared" si="2"/>
        <v>79.95</v>
      </c>
      <c r="P25" s="55">
        <v>60</v>
      </c>
      <c r="Q25" s="55">
        <v>0</v>
      </c>
      <c r="R25" s="55">
        <f t="shared" si="3"/>
        <v>60</v>
      </c>
      <c r="S25" s="55">
        <v>40</v>
      </c>
      <c r="T25" s="55">
        <v>42</v>
      </c>
      <c r="U25" s="55">
        <f t="shared" si="4"/>
        <v>82</v>
      </c>
      <c r="V25" s="57">
        <f t="shared" si="5"/>
        <v>87.393765306122461</v>
      </c>
      <c r="W25" s="58">
        <v>21</v>
      </c>
      <c r="X25" s="56">
        <v>21</v>
      </c>
      <c r="Y25" s="57" t="s">
        <v>402</v>
      </c>
      <c r="Z25" s="56">
        <v>136</v>
      </c>
      <c r="AA25" s="55" t="s">
        <v>435</v>
      </c>
      <c r="AB25" s="55"/>
      <c r="AC25" s="55"/>
      <c r="AD25" s="55"/>
    </row>
    <row r="26" spans="1:30" x14ac:dyDescent="0.15">
      <c r="A26" s="57" t="s">
        <v>399</v>
      </c>
      <c r="B26" s="57" t="s">
        <v>568</v>
      </c>
      <c r="C26" s="60">
        <v>2024</v>
      </c>
      <c r="D26" s="55" t="s">
        <v>577</v>
      </c>
      <c r="E26" s="59">
        <v>2437110035</v>
      </c>
      <c r="F26" s="55" t="s">
        <v>594</v>
      </c>
      <c r="G26" s="55">
        <v>90.67</v>
      </c>
      <c r="H26" s="55">
        <v>0</v>
      </c>
      <c r="I26" s="55">
        <f t="shared" si="0"/>
        <v>90.67</v>
      </c>
      <c r="J26" s="55">
        <f>VLOOKUP(F26,[3]Sheet1!$A:$B,2,FALSE)</f>
        <v>88.693877551020407</v>
      </c>
      <c r="K26" s="55">
        <v>2.2000000000000002</v>
      </c>
      <c r="L26" s="55">
        <f t="shared" si="1"/>
        <v>90.89387755102041</v>
      </c>
      <c r="M26" s="55">
        <f>VLOOKUP(F26,[4]Sheet1!$A:$B,2,FALSE)</f>
        <v>76</v>
      </c>
      <c r="N26" s="55">
        <v>0</v>
      </c>
      <c r="O26" s="55">
        <f t="shared" si="2"/>
        <v>76</v>
      </c>
      <c r="P26" s="55">
        <v>60</v>
      </c>
      <c r="Q26" s="55">
        <v>0</v>
      </c>
      <c r="R26" s="55">
        <f t="shared" si="3"/>
        <v>60</v>
      </c>
      <c r="S26" s="55">
        <v>40</v>
      </c>
      <c r="T26" s="55">
        <v>24</v>
      </c>
      <c r="U26" s="55">
        <f t="shared" si="4"/>
        <v>64</v>
      </c>
      <c r="V26" s="57">
        <f t="shared" si="5"/>
        <v>87.237408163265314</v>
      </c>
      <c r="W26" s="58">
        <v>22</v>
      </c>
      <c r="X26" s="56">
        <v>19</v>
      </c>
      <c r="Y26" s="57" t="s">
        <v>402</v>
      </c>
      <c r="Z26" s="56">
        <v>136</v>
      </c>
      <c r="AA26" s="55" t="s">
        <v>435</v>
      </c>
      <c r="AB26" s="55"/>
      <c r="AC26" s="55"/>
      <c r="AD26" s="55"/>
    </row>
    <row r="27" spans="1:30" x14ac:dyDescent="0.15">
      <c r="A27" s="57" t="s">
        <v>399</v>
      </c>
      <c r="B27" s="57" t="s">
        <v>568</v>
      </c>
      <c r="C27" s="60">
        <v>2024</v>
      </c>
      <c r="D27" s="55" t="s">
        <v>573</v>
      </c>
      <c r="E27" s="59">
        <v>2437110004</v>
      </c>
      <c r="F27" s="55" t="s">
        <v>595</v>
      </c>
      <c r="G27" s="55">
        <v>92</v>
      </c>
      <c r="H27" s="55">
        <v>0</v>
      </c>
      <c r="I27" s="55">
        <f t="shared" si="0"/>
        <v>92</v>
      </c>
      <c r="J27" s="55">
        <f>VLOOKUP(F27,[3]Sheet1!$A:$B,2,FALSE)</f>
        <v>91.408163265306101</v>
      </c>
      <c r="K27" s="55">
        <v>1.2</v>
      </c>
      <c r="L27" s="55">
        <f t="shared" si="1"/>
        <v>92.608163265306104</v>
      </c>
      <c r="M27" s="55">
        <f>VLOOKUP(F27,[4]Sheet1!$A:$B,2,FALSE)</f>
        <v>66</v>
      </c>
      <c r="N27" s="55">
        <v>0</v>
      </c>
      <c r="O27" s="55">
        <f t="shared" si="2"/>
        <v>66</v>
      </c>
      <c r="P27" s="55">
        <v>60</v>
      </c>
      <c r="Q27" s="55">
        <v>0</v>
      </c>
      <c r="R27" s="55">
        <f t="shared" si="3"/>
        <v>60</v>
      </c>
      <c r="S27" s="55">
        <v>40</v>
      </c>
      <c r="T27" s="55">
        <v>0</v>
      </c>
      <c r="U27" s="55">
        <f t="shared" si="4"/>
        <v>40</v>
      </c>
      <c r="V27" s="57">
        <f t="shared" si="5"/>
        <v>86.956122448979585</v>
      </c>
      <c r="W27" s="58">
        <v>23</v>
      </c>
      <c r="X27" s="56">
        <v>10</v>
      </c>
      <c r="Y27" s="57" t="s">
        <v>402</v>
      </c>
      <c r="Z27" s="56">
        <v>136</v>
      </c>
      <c r="AA27" s="55" t="s">
        <v>435</v>
      </c>
      <c r="AB27" s="55"/>
      <c r="AC27" s="55"/>
      <c r="AD27" s="62"/>
    </row>
    <row r="28" spans="1:30" x14ac:dyDescent="0.15">
      <c r="A28" s="57" t="s">
        <v>399</v>
      </c>
      <c r="B28" s="57" t="s">
        <v>568</v>
      </c>
      <c r="C28" s="60">
        <v>2024</v>
      </c>
      <c r="D28" s="55" t="s">
        <v>573</v>
      </c>
      <c r="E28" s="59">
        <v>2437110012</v>
      </c>
      <c r="F28" s="55" t="s">
        <v>596</v>
      </c>
      <c r="G28" s="55">
        <v>91</v>
      </c>
      <c r="H28" s="55">
        <v>0.5</v>
      </c>
      <c r="I28" s="55">
        <f t="shared" si="0"/>
        <v>91.5</v>
      </c>
      <c r="J28" s="55">
        <f>VLOOKUP(F28,[3]Sheet1!$A:$B,2,FALSE)</f>
        <v>86.102040816326493</v>
      </c>
      <c r="K28" s="55">
        <v>4.2</v>
      </c>
      <c r="L28" s="55">
        <f t="shared" si="1"/>
        <v>90.302040816326496</v>
      </c>
      <c r="M28" s="55">
        <f>VLOOKUP(F28,[4]Sheet1!$A:$B,2,FALSE)</f>
        <v>82.55</v>
      </c>
      <c r="N28" s="55">
        <v>0</v>
      </c>
      <c r="O28" s="55">
        <f t="shared" si="2"/>
        <v>82.55</v>
      </c>
      <c r="P28" s="55">
        <v>60</v>
      </c>
      <c r="Q28" s="55">
        <v>0</v>
      </c>
      <c r="R28" s="55">
        <f t="shared" si="3"/>
        <v>60</v>
      </c>
      <c r="S28" s="55">
        <v>40</v>
      </c>
      <c r="T28" s="55">
        <v>15</v>
      </c>
      <c r="U28" s="55">
        <f t="shared" si="4"/>
        <v>55</v>
      </c>
      <c r="V28" s="57">
        <f t="shared" si="5"/>
        <v>86.754030612244875</v>
      </c>
      <c r="W28" s="58">
        <v>24</v>
      </c>
      <c r="X28" s="56">
        <v>31</v>
      </c>
      <c r="Y28" s="57" t="s">
        <v>402</v>
      </c>
      <c r="Z28" s="56">
        <v>136</v>
      </c>
      <c r="AA28" s="55" t="s">
        <v>435</v>
      </c>
      <c r="AB28" s="55"/>
      <c r="AC28" s="55"/>
      <c r="AD28" s="62"/>
    </row>
    <row r="29" spans="1:30" x14ac:dyDescent="0.15">
      <c r="A29" s="57" t="s">
        <v>399</v>
      </c>
      <c r="B29" s="57" t="s">
        <v>568</v>
      </c>
      <c r="C29" s="60">
        <v>2024</v>
      </c>
      <c r="D29" s="55" t="s">
        <v>573</v>
      </c>
      <c r="E29" s="59">
        <v>2437110028</v>
      </c>
      <c r="F29" s="55" t="s">
        <v>597</v>
      </c>
      <c r="G29" s="55">
        <v>91</v>
      </c>
      <c r="H29" s="55">
        <v>5</v>
      </c>
      <c r="I29" s="55">
        <f t="shared" si="0"/>
        <v>96</v>
      </c>
      <c r="J29" s="55">
        <f>VLOOKUP(F29,[3]Sheet1!$A:$B,2,FALSE)</f>
        <v>85.571428571428598</v>
      </c>
      <c r="K29" s="55">
        <v>1.5</v>
      </c>
      <c r="L29" s="55">
        <f t="shared" si="1"/>
        <v>87.071428571428598</v>
      </c>
      <c r="M29" s="55">
        <f>VLOOKUP(F29,[4]Sheet1!$A:$B,2,FALSE)</f>
        <v>85.9</v>
      </c>
      <c r="N29" s="55">
        <v>0</v>
      </c>
      <c r="O29" s="55">
        <f t="shared" si="2"/>
        <v>85.9</v>
      </c>
      <c r="P29" s="55">
        <v>60</v>
      </c>
      <c r="Q29" s="55">
        <v>0</v>
      </c>
      <c r="R29" s="55">
        <f t="shared" si="3"/>
        <v>60</v>
      </c>
      <c r="S29" s="55">
        <v>40</v>
      </c>
      <c r="T29" s="55">
        <v>49</v>
      </c>
      <c r="U29" s="55">
        <f t="shared" si="4"/>
        <v>89</v>
      </c>
      <c r="V29" s="57">
        <f t="shared" si="5"/>
        <v>86.648571428571444</v>
      </c>
      <c r="W29" s="58">
        <v>25</v>
      </c>
      <c r="X29" s="56">
        <v>33</v>
      </c>
      <c r="Y29" s="57" t="s">
        <v>402</v>
      </c>
      <c r="Z29" s="56">
        <v>136</v>
      </c>
      <c r="AA29" s="55" t="s">
        <v>435</v>
      </c>
      <c r="AB29" s="55"/>
      <c r="AC29" s="55"/>
      <c r="AD29" s="55"/>
    </row>
    <row r="30" spans="1:30" x14ac:dyDescent="0.15">
      <c r="A30" s="57" t="s">
        <v>399</v>
      </c>
      <c r="B30" s="57" t="s">
        <v>568</v>
      </c>
      <c r="C30" s="60">
        <v>2024</v>
      </c>
      <c r="D30" s="55" t="s">
        <v>577</v>
      </c>
      <c r="E30" s="59">
        <v>2437110052</v>
      </c>
      <c r="F30" s="55" t="s">
        <v>598</v>
      </c>
      <c r="G30" s="55">
        <v>91.67</v>
      </c>
      <c r="H30" s="55">
        <v>4</v>
      </c>
      <c r="I30" s="55">
        <f t="shared" si="0"/>
        <v>95.67</v>
      </c>
      <c r="J30" s="55">
        <f>VLOOKUP(F30,[3]Sheet1!$A:$B,2,FALSE)</f>
        <v>84.897959183673507</v>
      </c>
      <c r="K30" s="55">
        <v>1.45</v>
      </c>
      <c r="L30" s="55">
        <f t="shared" si="1"/>
        <v>86.34795918367351</v>
      </c>
      <c r="M30" s="55">
        <f>VLOOKUP(F30,[4]Sheet1!$A:$B,2,FALSE)</f>
        <v>78.599999999999994</v>
      </c>
      <c r="N30" s="55">
        <v>0</v>
      </c>
      <c r="O30" s="55">
        <f t="shared" si="2"/>
        <v>78.599999999999994</v>
      </c>
      <c r="P30" s="55">
        <v>60</v>
      </c>
      <c r="Q30" s="55">
        <v>12</v>
      </c>
      <c r="R30" s="55">
        <f t="shared" si="3"/>
        <v>72</v>
      </c>
      <c r="S30" s="55">
        <v>40</v>
      </c>
      <c r="T30" s="55">
        <v>52</v>
      </c>
      <c r="U30" s="55">
        <f t="shared" si="4"/>
        <v>92</v>
      </c>
      <c r="V30" s="57">
        <f t="shared" si="5"/>
        <v>86.457969387755128</v>
      </c>
      <c r="W30" s="58">
        <v>26</v>
      </c>
      <c r="X30" s="56">
        <v>35</v>
      </c>
      <c r="Y30" s="57" t="s">
        <v>402</v>
      </c>
      <c r="Z30" s="56">
        <v>136</v>
      </c>
      <c r="AA30" s="55" t="s">
        <v>435</v>
      </c>
      <c r="AB30" s="55"/>
      <c r="AC30" s="55"/>
      <c r="AD30" s="55"/>
    </row>
    <row r="31" spans="1:30" x14ac:dyDescent="0.15">
      <c r="A31" s="57" t="s">
        <v>399</v>
      </c>
      <c r="B31" s="57" t="s">
        <v>568</v>
      </c>
      <c r="C31" s="60">
        <v>2024</v>
      </c>
      <c r="D31" s="55" t="s">
        <v>569</v>
      </c>
      <c r="E31" s="59">
        <v>2437110091</v>
      </c>
      <c r="F31" s="55" t="s">
        <v>599</v>
      </c>
      <c r="G31" s="55">
        <v>91.33</v>
      </c>
      <c r="H31" s="55">
        <v>2.5</v>
      </c>
      <c r="I31" s="55">
        <f t="shared" si="0"/>
        <v>93.83</v>
      </c>
      <c r="J31" s="55">
        <f>VLOOKUP(F31,[3]Sheet1!$A:$B,2,FALSE)</f>
        <v>86.326530612244895</v>
      </c>
      <c r="K31" s="55">
        <v>1</v>
      </c>
      <c r="L31" s="55">
        <f t="shared" si="1"/>
        <v>87.326530612244895</v>
      </c>
      <c r="M31" s="55">
        <f>VLOOKUP(F31,[4]Sheet1!$A:$B,2,FALSE)</f>
        <v>84.75</v>
      </c>
      <c r="N31" s="55">
        <v>0</v>
      </c>
      <c r="O31" s="55">
        <f t="shared" si="2"/>
        <v>84.75</v>
      </c>
      <c r="P31" s="55">
        <v>60</v>
      </c>
      <c r="Q31" s="55">
        <v>0</v>
      </c>
      <c r="R31" s="55">
        <f t="shared" si="3"/>
        <v>60</v>
      </c>
      <c r="S31" s="55">
        <v>40</v>
      </c>
      <c r="T31" s="55">
        <v>44</v>
      </c>
      <c r="U31" s="55">
        <f t="shared" si="4"/>
        <v>84</v>
      </c>
      <c r="V31" s="57">
        <f t="shared" si="5"/>
        <v>86.31539795918367</v>
      </c>
      <c r="W31" s="58">
        <v>27</v>
      </c>
      <c r="X31" s="56">
        <v>29</v>
      </c>
      <c r="Y31" s="57" t="s">
        <v>402</v>
      </c>
      <c r="Z31" s="56">
        <v>136</v>
      </c>
      <c r="AA31" s="55" t="s">
        <v>435</v>
      </c>
      <c r="AB31" s="55"/>
      <c r="AC31" s="55"/>
      <c r="AD31" s="55"/>
    </row>
    <row r="32" spans="1:30" x14ac:dyDescent="0.15">
      <c r="A32" s="57" t="s">
        <v>399</v>
      </c>
      <c r="B32" s="57" t="s">
        <v>568</v>
      </c>
      <c r="C32" s="60">
        <v>2024</v>
      </c>
      <c r="D32" s="55" t="s">
        <v>577</v>
      </c>
      <c r="E32" s="59">
        <v>2321110202</v>
      </c>
      <c r="F32" s="55" t="s">
        <v>600</v>
      </c>
      <c r="G32" s="55">
        <v>90.67</v>
      </c>
      <c r="H32" s="55">
        <v>2</v>
      </c>
      <c r="I32" s="55">
        <f t="shared" si="0"/>
        <v>92.67</v>
      </c>
      <c r="J32" s="55">
        <f>VLOOKUP(F32,[3]Sheet1!$A:$B,2,FALSE)</f>
        <v>88.857142857142904</v>
      </c>
      <c r="K32" s="55">
        <v>1.2</v>
      </c>
      <c r="L32" s="55">
        <f t="shared" si="1"/>
        <v>90.057142857142907</v>
      </c>
      <c r="M32" s="55">
        <f>VLOOKUP(F32,[4]Sheet1!$A:$B,2,FALSE)</f>
        <v>70.400000000000006</v>
      </c>
      <c r="N32" s="55">
        <v>0</v>
      </c>
      <c r="O32" s="55">
        <f t="shared" si="2"/>
        <v>70.400000000000006</v>
      </c>
      <c r="P32" s="55">
        <v>60</v>
      </c>
      <c r="Q32" s="55">
        <v>0</v>
      </c>
      <c r="R32" s="55">
        <f t="shared" si="3"/>
        <v>60</v>
      </c>
      <c r="S32" s="55">
        <v>40</v>
      </c>
      <c r="T32" s="55">
        <v>10</v>
      </c>
      <c r="U32" s="55">
        <f t="shared" si="4"/>
        <v>50</v>
      </c>
      <c r="V32" s="57">
        <f t="shared" si="5"/>
        <v>85.829857142857165</v>
      </c>
      <c r="W32" s="58">
        <v>28</v>
      </c>
      <c r="X32" s="56">
        <v>18</v>
      </c>
      <c r="Y32" s="57" t="s">
        <v>402</v>
      </c>
      <c r="Z32" s="56">
        <v>136</v>
      </c>
      <c r="AA32" s="55" t="s">
        <v>435</v>
      </c>
      <c r="AB32" s="55"/>
      <c r="AC32" s="55"/>
      <c r="AD32" s="55"/>
    </row>
    <row r="33" spans="1:30" x14ac:dyDescent="0.15">
      <c r="A33" s="57" t="s">
        <v>399</v>
      </c>
      <c r="B33" s="57" t="s">
        <v>568</v>
      </c>
      <c r="C33" s="60">
        <v>2024</v>
      </c>
      <c r="D33" s="55" t="s">
        <v>577</v>
      </c>
      <c r="E33" s="59">
        <v>2437110053</v>
      </c>
      <c r="F33" s="55" t="s">
        <v>601</v>
      </c>
      <c r="G33" s="55">
        <v>91.67</v>
      </c>
      <c r="H33" s="55">
        <v>0</v>
      </c>
      <c r="I33" s="55">
        <f t="shared" si="0"/>
        <v>91.67</v>
      </c>
      <c r="J33" s="55">
        <f>VLOOKUP(F33,[3]Sheet1!$A:$B,2,FALSE)</f>
        <v>89.122448979591795</v>
      </c>
      <c r="K33" s="55">
        <v>0</v>
      </c>
      <c r="L33" s="55">
        <f t="shared" si="1"/>
        <v>89.122448979591795</v>
      </c>
      <c r="M33" s="55">
        <f>VLOOKUP(F33,[4]Sheet1!$A:$B,2,FALSE)</f>
        <v>74.45</v>
      </c>
      <c r="N33" s="55">
        <v>0</v>
      </c>
      <c r="O33" s="55">
        <f t="shared" si="2"/>
        <v>74.45</v>
      </c>
      <c r="P33" s="55">
        <v>60</v>
      </c>
      <c r="Q33" s="55">
        <v>0</v>
      </c>
      <c r="R33" s="55">
        <f t="shared" si="3"/>
        <v>60</v>
      </c>
      <c r="S33" s="55">
        <v>40</v>
      </c>
      <c r="T33" s="55">
        <v>20</v>
      </c>
      <c r="U33" s="55">
        <f t="shared" si="4"/>
        <v>60</v>
      </c>
      <c r="V33" s="57">
        <f t="shared" si="5"/>
        <v>85.731336734693841</v>
      </c>
      <c r="W33" s="58">
        <v>29</v>
      </c>
      <c r="X33" s="56">
        <v>17</v>
      </c>
      <c r="Y33" s="57" t="s">
        <v>402</v>
      </c>
      <c r="Z33" s="56">
        <v>136</v>
      </c>
      <c r="AA33" s="55" t="s">
        <v>435</v>
      </c>
      <c r="AB33" s="55"/>
      <c r="AC33" s="55"/>
      <c r="AD33" s="55"/>
    </row>
    <row r="34" spans="1:30" x14ac:dyDescent="0.15">
      <c r="A34" s="57" t="s">
        <v>399</v>
      </c>
      <c r="B34" s="57" t="s">
        <v>568</v>
      </c>
      <c r="C34" s="60">
        <v>2024</v>
      </c>
      <c r="D34" s="55" t="s">
        <v>577</v>
      </c>
      <c r="E34" s="59">
        <v>2437110056</v>
      </c>
      <c r="F34" s="55" t="s">
        <v>602</v>
      </c>
      <c r="G34" s="55">
        <v>91.33</v>
      </c>
      <c r="H34" s="55">
        <v>6</v>
      </c>
      <c r="I34" s="55">
        <f t="shared" si="0"/>
        <v>97.33</v>
      </c>
      <c r="J34" s="55">
        <f>VLOOKUP(F34,[3]Sheet1!$A:$B,2,FALSE)</f>
        <v>84.979591836734699</v>
      </c>
      <c r="K34" s="55">
        <v>0</v>
      </c>
      <c r="L34" s="55">
        <f t="shared" si="1"/>
        <v>84.979591836734699</v>
      </c>
      <c r="M34" s="55">
        <f>VLOOKUP(F34,[4]Sheet1!$A:$B,2,FALSE)</f>
        <v>84.25</v>
      </c>
      <c r="N34" s="55">
        <v>0</v>
      </c>
      <c r="O34" s="55">
        <f t="shared" si="2"/>
        <v>84.25</v>
      </c>
      <c r="P34" s="55">
        <v>60</v>
      </c>
      <c r="Q34" s="55">
        <v>0</v>
      </c>
      <c r="R34" s="55">
        <f t="shared" si="3"/>
        <v>60</v>
      </c>
      <c r="S34" s="55">
        <v>40</v>
      </c>
      <c r="T34" s="55">
        <v>52</v>
      </c>
      <c r="U34" s="55">
        <f t="shared" si="4"/>
        <v>92</v>
      </c>
      <c r="V34" s="57">
        <f t="shared" si="5"/>
        <v>85.280193877551028</v>
      </c>
      <c r="W34" s="58">
        <v>30</v>
      </c>
      <c r="X34" s="56">
        <v>34</v>
      </c>
      <c r="Y34" s="57" t="s">
        <v>402</v>
      </c>
      <c r="Z34" s="56">
        <v>136</v>
      </c>
      <c r="AA34" s="55" t="s">
        <v>435</v>
      </c>
      <c r="AB34" s="55"/>
      <c r="AC34" s="55"/>
      <c r="AD34" s="55"/>
    </row>
    <row r="35" spans="1:30" x14ac:dyDescent="0.15">
      <c r="A35" s="57" t="s">
        <v>399</v>
      </c>
      <c r="B35" s="57" t="s">
        <v>568</v>
      </c>
      <c r="C35" s="60">
        <v>2024</v>
      </c>
      <c r="D35" s="55" t="s">
        <v>577</v>
      </c>
      <c r="E35" s="59">
        <v>2315110276</v>
      </c>
      <c r="F35" s="55" t="s">
        <v>603</v>
      </c>
      <c r="G35" s="55">
        <v>91.33</v>
      </c>
      <c r="H35" s="55">
        <v>0</v>
      </c>
      <c r="I35" s="55">
        <f t="shared" si="0"/>
        <v>91.33</v>
      </c>
      <c r="J35" s="55">
        <f>VLOOKUP(F35,[3]Sheet1!$A:$B,2,FALSE)</f>
        <v>86.2040816326531</v>
      </c>
      <c r="K35" s="55">
        <v>2.2000000000000002</v>
      </c>
      <c r="L35" s="55">
        <f t="shared" si="1"/>
        <v>88.404081632653103</v>
      </c>
      <c r="M35" s="55">
        <f>VLOOKUP(F35,[4]Sheet1!$A:$B,2,FALSE)</f>
        <v>75.8</v>
      </c>
      <c r="N35" s="55">
        <v>0</v>
      </c>
      <c r="O35" s="55">
        <f t="shared" si="2"/>
        <v>75.8</v>
      </c>
      <c r="P35" s="55">
        <v>60</v>
      </c>
      <c r="Q35" s="55">
        <v>0</v>
      </c>
      <c r="R35" s="55">
        <f t="shared" si="3"/>
        <v>60</v>
      </c>
      <c r="S35" s="55">
        <v>40</v>
      </c>
      <c r="T35" s="55">
        <v>17</v>
      </c>
      <c r="U35" s="55">
        <f t="shared" si="4"/>
        <v>57</v>
      </c>
      <c r="V35" s="57">
        <f t="shared" si="5"/>
        <v>85.07606122448982</v>
      </c>
      <c r="W35" s="58">
        <v>31</v>
      </c>
      <c r="X35" s="56">
        <v>30</v>
      </c>
      <c r="Y35" s="57" t="s">
        <v>402</v>
      </c>
      <c r="Z35" s="56">
        <v>136</v>
      </c>
      <c r="AA35" s="55" t="s">
        <v>435</v>
      </c>
      <c r="AB35" s="55"/>
      <c r="AC35" s="55"/>
      <c r="AD35" s="55"/>
    </row>
    <row r="36" spans="1:30" x14ac:dyDescent="0.15">
      <c r="A36" s="57" t="s">
        <v>399</v>
      </c>
      <c r="B36" s="57" t="s">
        <v>568</v>
      </c>
      <c r="C36" s="60">
        <v>2024</v>
      </c>
      <c r="D36" s="55" t="s">
        <v>571</v>
      </c>
      <c r="E36" s="59">
        <v>2437110081</v>
      </c>
      <c r="F36" s="55" t="s">
        <v>604</v>
      </c>
      <c r="G36" s="61">
        <v>91</v>
      </c>
      <c r="H36" s="55">
        <v>0</v>
      </c>
      <c r="I36" s="55">
        <f t="shared" si="0"/>
        <v>91</v>
      </c>
      <c r="J36" s="55">
        <f>VLOOKUP(F36,[3]Sheet1!$A:$B,2,FALSE)</f>
        <v>86.775510204081598</v>
      </c>
      <c r="K36" s="55">
        <v>2.7</v>
      </c>
      <c r="L36" s="55">
        <f t="shared" si="1"/>
        <v>89.475510204081601</v>
      </c>
      <c r="M36" s="55">
        <f>VLOOKUP(F36,[4]Sheet1!$A:$B,2,FALSE)</f>
        <v>77.099999999999994</v>
      </c>
      <c r="N36" s="55">
        <v>0</v>
      </c>
      <c r="O36" s="55">
        <f t="shared" si="2"/>
        <v>77.099999999999994</v>
      </c>
      <c r="P36" s="55">
        <v>60</v>
      </c>
      <c r="Q36" s="55">
        <v>0</v>
      </c>
      <c r="R36" s="55">
        <f t="shared" si="3"/>
        <v>60</v>
      </c>
      <c r="S36" s="55">
        <v>40</v>
      </c>
      <c r="T36" s="55">
        <v>0</v>
      </c>
      <c r="U36" s="55">
        <f t="shared" si="4"/>
        <v>40</v>
      </c>
      <c r="V36" s="57">
        <f t="shared" si="5"/>
        <v>85.061632653061196</v>
      </c>
      <c r="W36" s="58">
        <v>32</v>
      </c>
      <c r="X36" s="56">
        <v>25</v>
      </c>
      <c r="Y36" s="57" t="s">
        <v>402</v>
      </c>
      <c r="Z36" s="56">
        <v>136</v>
      </c>
      <c r="AA36" s="55" t="s">
        <v>435</v>
      </c>
      <c r="AB36" s="55"/>
      <c r="AC36" s="55"/>
      <c r="AD36" s="55"/>
    </row>
    <row r="37" spans="1:30" x14ac:dyDescent="0.15">
      <c r="A37" s="57" t="s">
        <v>399</v>
      </c>
      <c r="B37" s="57" t="s">
        <v>568</v>
      </c>
      <c r="C37" s="60">
        <v>2024</v>
      </c>
      <c r="D37" s="55" t="s">
        <v>571</v>
      </c>
      <c r="E37" s="59">
        <v>2437110079</v>
      </c>
      <c r="F37" s="55" t="s">
        <v>605</v>
      </c>
      <c r="G37" s="61">
        <v>91</v>
      </c>
      <c r="H37" s="55">
        <v>0</v>
      </c>
      <c r="I37" s="55">
        <f t="shared" ref="I37:I68" si="6">G37+H37</f>
        <v>91</v>
      </c>
      <c r="J37" s="55">
        <f>VLOOKUP(F37,[3]Sheet1!$A:$B,2,FALSE)</f>
        <v>87.510204081632693</v>
      </c>
      <c r="K37" s="55">
        <v>1.2</v>
      </c>
      <c r="L37" s="55">
        <f t="shared" ref="L37:L68" si="7">J37+K37</f>
        <v>88.710204081632696</v>
      </c>
      <c r="M37" s="55">
        <f>VLOOKUP(F37,[4]Sheet1!$A:$B,2,FALSE)</f>
        <v>83.45</v>
      </c>
      <c r="N37" s="55">
        <v>0</v>
      </c>
      <c r="O37" s="55">
        <f t="shared" ref="O37:O68" si="8">M37+N37</f>
        <v>83.45</v>
      </c>
      <c r="P37" s="55">
        <v>60</v>
      </c>
      <c r="Q37" s="55">
        <v>0</v>
      </c>
      <c r="R37" s="55">
        <f t="shared" ref="R37:R68" si="9">P37+Q37</f>
        <v>60</v>
      </c>
      <c r="S37" s="55">
        <v>40</v>
      </c>
      <c r="T37" s="55">
        <v>0</v>
      </c>
      <c r="U37" s="55">
        <f t="shared" ref="U37:U68" si="10">S37+T37</f>
        <v>40</v>
      </c>
      <c r="V37" s="57">
        <f t="shared" ref="V37:V68" si="11">I37*0.1+L37*0.75+O37*0.05+R37*0.05+U37*0.05</f>
        <v>84.805153061224516</v>
      </c>
      <c r="W37" s="58">
        <v>33</v>
      </c>
      <c r="X37" s="56">
        <v>22</v>
      </c>
      <c r="Y37" s="57" t="s">
        <v>402</v>
      </c>
      <c r="Z37" s="56">
        <v>136</v>
      </c>
      <c r="AA37" s="55" t="s">
        <v>435</v>
      </c>
      <c r="AB37" s="55"/>
      <c r="AC37" s="55"/>
      <c r="AD37" s="55"/>
    </row>
    <row r="38" spans="1:30" x14ac:dyDescent="0.15">
      <c r="A38" s="57" t="s">
        <v>399</v>
      </c>
      <c r="B38" s="57" t="s">
        <v>568</v>
      </c>
      <c r="C38" s="60">
        <v>2024</v>
      </c>
      <c r="D38" s="55" t="s">
        <v>577</v>
      </c>
      <c r="E38" s="59">
        <v>2437110046</v>
      </c>
      <c r="F38" s="55" t="s">
        <v>606</v>
      </c>
      <c r="G38" s="55">
        <v>91</v>
      </c>
      <c r="H38" s="55">
        <v>0.5</v>
      </c>
      <c r="I38" s="55">
        <f t="shared" si="6"/>
        <v>91.5</v>
      </c>
      <c r="J38" s="55">
        <f>VLOOKUP(F38,[3]Sheet1!$A:$B,2,FALSE)</f>
        <v>86.469387755102005</v>
      </c>
      <c r="K38" s="55">
        <v>1.2</v>
      </c>
      <c r="L38" s="55">
        <f t="shared" si="7"/>
        <v>87.669387755102008</v>
      </c>
      <c r="M38" s="55">
        <f>VLOOKUP(F38,[4]Sheet1!$A:$B,2,FALSE)</f>
        <v>85.525000000000006</v>
      </c>
      <c r="N38" s="55">
        <v>0</v>
      </c>
      <c r="O38" s="55">
        <f t="shared" si="8"/>
        <v>85.525000000000006</v>
      </c>
      <c r="P38" s="55">
        <v>60</v>
      </c>
      <c r="Q38" s="55">
        <v>0</v>
      </c>
      <c r="R38" s="55">
        <f t="shared" si="9"/>
        <v>60</v>
      </c>
      <c r="S38" s="55">
        <v>40</v>
      </c>
      <c r="T38" s="55">
        <v>9</v>
      </c>
      <c r="U38" s="55">
        <f t="shared" si="10"/>
        <v>49</v>
      </c>
      <c r="V38" s="57">
        <f t="shared" si="11"/>
        <v>84.628290816326526</v>
      </c>
      <c r="W38" s="58">
        <v>34</v>
      </c>
      <c r="X38" s="56">
        <v>28</v>
      </c>
      <c r="Y38" s="57" t="s">
        <v>402</v>
      </c>
      <c r="Z38" s="56">
        <v>136</v>
      </c>
      <c r="AA38" s="55" t="s">
        <v>435</v>
      </c>
      <c r="AB38" s="55"/>
      <c r="AC38" s="55"/>
      <c r="AD38" s="55"/>
    </row>
    <row r="39" spans="1:30" x14ac:dyDescent="0.15">
      <c r="A39" s="57" t="s">
        <v>399</v>
      </c>
      <c r="B39" s="57" t="s">
        <v>568</v>
      </c>
      <c r="C39" s="60">
        <v>2024</v>
      </c>
      <c r="D39" s="55" t="s">
        <v>571</v>
      </c>
      <c r="E39" s="59">
        <v>2333110110</v>
      </c>
      <c r="F39" s="55" t="s">
        <v>607</v>
      </c>
      <c r="G39" s="61">
        <v>91.428571428571402</v>
      </c>
      <c r="H39" s="55">
        <v>8.57</v>
      </c>
      <c r="I39" s="55">
        <f t="shared" si="6"/>
        <v>99.99857142857141</v>
      </c>
      <c r="J39" s="55">
        <f>VLOOKUP(F39,[3]Sheet1!$A:$B,2,FALSE)</f>
        <v>81.285714285714306</v>
      </c>
      <c r="K39" s="55">
        <v>0</v>
      </c>
      <c r="L39" s="55">
        <f t="shared" si="7"/>
        <v>81.285714285714306</v>
      </c>
      <c r="M39" s="55">
        <f>VLOOKUP(F39,[4]Sheet1!$A:$B,2,FALSE)</f>
        <v>77.599999999999994</v>
      </c>
      <c r="N39" s="55">
        <v>0</v>
      </c>
      <c r="O39" s="55">
        <f t="shared" si="8"/>
        <v>77.599999999999994</v>
      </c>
      <c r="P39" s="55">
        <v>60</v>
      </c>
      <c r="Q39" s="55">
        <v>22</v>
      </c>
      <c r="R39" s="55">
        <f t="shared" si="9"/>
        <v>82</v>
      </c>
      <c r="S39" s="55">
        <v>40</v>
      </c>
      <c r="T39" s="55">
        <v>60</v>
      </c>
      <c r="U39" s="55">
        <f t="shared" si="10"/>
        <v>100</v>
      </c>
      <c r="V39" s="57">
        <f t="shared" si="11"/>
        <v>83.944142857142865</v>
      </c>
      <c r="W39" s="58">
        <v>35</v>
      </c>
      <c r="X39" s="56">
        <v>50</v>
      </c>
      <c r="Y39" s="57" t="s">
        <v>402</v>
      </c>
      <c r="Z39" s="56">
        <v>136</v>
      </c>
      <c r="AA39" s="55" t="s">
        <v>435</v>
      </c>
      <c r="AB39" s="55"/>
      <c r="AC39" s="55"/>
      <c r="AD39" s="55"/>
    </row>
    <row r="40" spans="1:30" x14ac:dyDescent="0.15">
      <c r="A40" s="57" t="s">
        <v>399</v>
      </c>
      <c r="B40" s="57" t="s">
        <v>568</v>
      </c>
      <c r="C40" s="60">
        <v>2024</v>
      </c>
      <c r="D40" s="55" t="s">
        <v>569</v>
      </c>
      <c r="E40" s="59">
        <v>2437110101</v>
      </c>
      <c r="F40" s="55" t="s">
        <v>608</v>
      </c>
      <c r="G40" s="55">
        <v>91.67</v>
      </c>
      <c r="H40" s="55">
        <v>0.5</v>
      </c>
      <c r="I40" s="55">
        <f t="shared" si="6"/>
        <v>92.17</v>
      </c>
      <c r="J40" s="55">
        <f>VLOOKUP(F40,[3]Sheet1!$A:$B,2,FALSE)</f>
        <v>83.448979591836704</v>
      </c>
      <c r="K40" s="55">
        <v>0</v>
      </c>
      <c r="L40" s="55">
        <f t="shared" si="7"/>
        <v>83.448979591836704</v>
      </c>
      <c r="M40" s="55">
        <f>VLOOKUP(F40,[4]Sheet1!$A:$B,2,FALSE)</f>
        <v>82.875</v>
      </c>
      <c r="N40" s="55">
        <v>0</v>
      </c>
      <c r="O40" s="55">
        <f t="shared" si="8"/>
        <v>82.875</v>
      </c>
      <c r="P40" s="55">
        <v>60</v>
      </c>
      <c r="Q40" s="55">
        <v>10</v>
      </c>
      <c r="R40" s="55">
        <f t="shared" si="9"/>
        <v>70</v>
      </c>
      <c r="S40" s="55">
        <v>40</v>
      </c>
      <c r="T40" s="55">
        <v>46.5</v>
      </c>
      <c r="U40" s="55">
        <f t="shared" si="10"/>
        <v>86.5</v>
      </c>
      <c r="V40" s="57">
        <f t="shared" si="11"/>
        <v>83.77248469387753</v>
      </c>
      <c r="W40" s="58">
        <v>36</v>
      </c>
      <c r="X40" s="56">
        <v>41</v>
      </c>
      <c r="Y40" s="57" t="s">
        <v>402</v>
      </c>
      <c r="Z40" s="56">
        <v>136</v>
      </c>
      <c r="AA40" s="55" t="s">
        <v>435</v>
      </c>
      <c r="AB40" s="55"/>
      <c r="AC40" s="55"/>
      <c r="AD40" s="55"/>
    </row>
    <row r="41" spans="1:30" x14ac:dyDescent="0.15">
      <c r="A41" s="57" t="s">
        <v>399</v>
      </c>
      <c r="B41" s="57" t="s">
        <v>568</v>
      </c>
      <c r="C41" s="60">
        <v>2024</v>
      </c>
      <c r="D41" s="55" t="s">
        <v>577</v>
      </c>
      <c r="E41" s="59">
        <v>2437110033</v>
      </c>
      <c r="F41" s="55" t="s">
        <v>609</v>
      </c>
      <c r="G41" s="55">
        <v>90.67</v>
      </c>
      <c r="H41" s="55">
        <v>1</v>
      </c>
      <c r="I41" s="55">
        <f t="shared" si="6"/>
        <v>91.67</v>
      </c>
      <c r="J41" s="55">
        <f>VLOOKUP(F41,[3]Sheet1!$A:$B,2,FALSE)</f>
        <v>87.367346938775498</v>
      </c>
      <c r="K41" s="55">
        <v>0</v>
      </c>
      <c r="L41" s="55">
        <f t="shared" si="7"/>
        <v>87.367346938775498</v>
      </c>
      <c r="M41" s="55">
        <f>VLOOKUP(F41,[4]Sheet1!$A:$B,2,FALSE)</f>
        <v>80.45</v>
      </c>
      <c r="N41" s="55">
        <v>0</v>
      </c>
      <c r="O41" s="55">
        <f t="shared" si="8"/>
        <v>80.45</v>
      </c>
      <c r="P41" s="55">
        <v>60</v>
      </c>
      <c r="Q41" s="55">
        <v>0</v>
      </c>
      <c r="R41" s="55">
        <f t="shared" si="9"/>
        <v>60</v>
      </c>
      <c r="S41" s="55">
        <v>40</v>
      </c>
      <c r="T41" s="55">
        <v>0</v>
      </c>
      <c r="U41" s="55">
        <f t="shared" si="10"/>
        <v>40</v>
      </c>
      <c r="V41" s="57">
        <f t="shared" si="11"/>
        <v>83.715010204081622</v>
      </c>
      <c r="W41" s="58">
        <v>37</v>
      </c>
      <c r="X41" s="56">
        <v>24</v>
      </c>
      <c r="Y41" s="57" t="s">
        <v>402</v>
      </c>
      <c r="Z41" s="56">
        <v>136</v>
      </c>
      <c r="AA41" s="55" t="s">
        <v>435</v>
      </c>
      <c r="AB41" s="55"/>
      <c r="AC41" s="55"/>
      <c r="AD41" s="55"/>
    </row>
    <row r="42" spans="1:30" x14ac:dyDescent="0.15">
      <c r="A42" s="57" t="s">
        <v>399</v>
      </c>
      <c r="B42" s="57" t="s">
        <v>568</v>
      </c>
      <c r="C42" s="60">
        <v>2024</v>
      </c>
      <c r="D42" s="55" t="s">
        <v>569</v>
      </c>
      <c r="E42" s="59">
        <v>2437110104</v>
      </c>
      <c r="F42" s="55" t="s">
        <v>610</v>
      </c>
      <c r="G42" s="55">
        <v>89</v>
      </c>
      <c r="H42" s="55">
        <v>1</v>
      </c>
      <c r="I42" s="55">
        <f t="shared" si="6"/>
        <v>90</v>
      </c>
      <c r="J42" s="55">
        <f>VLOOKUP(F42,[3]Sheet1!$A:$B,2,FALSE)</f>
        <v>83.816326530612201</v>
      </c>
      <c r="K42" s="55">
        <v>1.2</v>
      </c>
      <c r="L42" s="55">
        <f t="shared" si="7"/>
        <v>85.016326530612204</v>
      </c>
      <c r="M42" s="55">
        <f>VLOOKUP(F42,[4]Sheet1!$A:$B,2,FALSE)</f>
        <v>89.9</v>
      </c>
      <c r="N42" s="55">
        <v>0</v>
      </c>
      <c r="O42" s="55">
        <f t="shared" si="8"/>
        <v>89.9</v>
      </c>
      <c r="P42" s="55">
        <v>60</v>
      </c>
      <c r="Q42" s="55">
        <v>5</v>
      </c>
      <c r="R42" s="55">
        <f t="shared" si="9"/>
        <v>65</v>
      </c>
      <c r="S42" s="55">
        <v>40</v>
      </c>
      <c r="T42" s="55">
        <v>21</v>
      </c>
      <c r="U42" s="55">
        <f t="shared" si="10"/>
        <v>61</v>
      </c>
      <c r="V42" s="57">
        <f t="shared" si="11"/>
        <v>83.557244897959151</v>
      </c>
      <c r="W42" s="58">
        <v>38</v>
      </c>
      <c r="X42" s="56">
        <v>39</v>
      </c>
      <c r="Y42" s="57" t="s">
        <v>402</v>
      </c>
      <c r="Z42" s="56">
        <v>136</v>
      </c>
      <c r="AA42" s="55" t="s">
        <v>435</v>
      </c>
      <c r="AB42" s="55"/>
      <c r="AC42" s="55"/>
      <c r="AD42" s="55"/>
    </row>
    <row r="43" spans="1:30" x14ac:dyDescent="0.15">
      <c r="A43" s="57" t="s">
        <v>399</v>
      </c>
      <c r="B43" s="57" t="s">
        <v>568</v>
      </c>
      <c r="C43" s="60">
        <v>2024</v>
      </c>
      <c r="D43" s="55" t="s">
        <v>573</v>
      </c>
      <c r="E43" s="59">
        <v>2437110014</v>
      </c>
      <c r="F43" s="55" t="s">
        <v>611</v>
      </c>
      <c r="G43" s="55">
        <v>90.75</v>
      </c>
      <c r="H43" s="55">
        <v>3</v>
      </c>
      <c r="I43" s="55">
        <f t="shared" si="6"/>
        <v>93.75</v>
      </c>
      <c r="J43" s="55">
        <f>VLOOKUP(F43,[3]Sheet1!$A:$B,2,FALSE)</f>
        <v>83.632653061224502</v>
      </c>
      <c r="K43" s="55">
        <v>0</v>
      </c>
      <c r="L43" s="55">
        <f t="shared" si="7"/>
        <v>83.632653061224502</v>
      </c>
      <c r="M43" s="55">
        <f>VLOOKUP(F43,[4]Sheet1!$A:$B,2,FALSE)</f>
        <v>79.650000000000006</v>
      </c>
      <c r="N43" s="55">
        <v>0</v>
      </c>
      <c r="O43" s="55">
        <f t="shared" si="8"/>
        <v>79.650000000000006</v>
      </c>
      <c r="P43" s="55">
        <v>60</v>
      </c>
      <c r="Q43" s="55">
        <v>0</v>
      </c>
      <c r="R43" s="55">
        <f t="shared" si="9"/>
        <v>60</v>
      </c>
      <c r="S43" s="55">
        <v>40</v>
      </c>
      <c r="T43" s="55">
        <v>45.5</v>
      </c>
      <c r="U43" s="55">
        <f t="shared" si="10"/>
        <v>85.5</v>
      </c>
      <c r="V43" s="57">
        <f t="shared" si="11"/>
        <v>83.356989795918381</v>
      </c>
      <c r="W43" s="58">
        <v>39</v>
      </c>
      <c r="X43" s="56">
        <v>40</v>
      </c>
      <c r="Y43" s="57" t="s">
        <v>402</v>
      </c>
      <c r="Z43" s="56">
        <v>136</v>
      </c>
      <c r="AA43" s="55" t="s">
        <v>435</v>
      </c>
      <c r="AB43" s="55"/>
      <c r="AC43" s="55"/>
      <c r="AD43" s="62"/>
    </row>
    <row r="44" spans="1:30" x14ac:dyDescent="0.15">
      <c r="A44" s="57" t="s">
        <v>399</v>
      </c>
      <c r="B44" s="57" t="s">
        <v>568</v>
      </c>
      <c r="C44" s="60">
        <v>2024</v>
      </c>
      <c r="D44" s="55" t="s">
        <v>573</v>
      </c>
      <c r="E44" s="59">
        <v>2437110007</v>
      </c>
      <c r="F44" s="55" t="s">
        <v>612</v>
      </c>
      <c r="G44" s="55">
        <v>91</v>
      </c>
      <c r="H44" s="55">
        <v>5.5</v>
      </c>
      <c r="I44" s="55">
        <f t="shared" si="6"/>
        <v>96.5</v>
      </c>
      <c r="J44" s="55">
        <f>VLOOKUP(F44,[3]Sheet1!$A:$B,2,FALSE)</f>
        <v>81.306122448979593</v>
      </c>
      <c r="K44" s="55">
        <v>1</v>
      </c>
      <c r="L44" s="55">
        <f t="shared" si="7"/>
        <v>82.306122448979593</v>
      </c>
      <c r="M44" s="55">
        <f>VLOOKUP(F44,[4]Sheet1!$A:$B,2,FALSE)</f>
        <v>72.724999999999994</v>
      </c>
      <c r="N44" s="55">
        <v>0</v>
      </c>
      <c r="O44" s="55">
        <f t="shared" si="8"/>
        <v>72.724999999999994</v>
      </c>
      <c r="P44" s="55">
        <v>60</v>
      </c>
      <c r="Q44" s="55">
        <v>8</v>
      </c>
      <c r="R44" s="55">
        <f t="shared" si="9"/>
        <v>68</v>
      </c>
      <c r="S44" s="55">
        <v>40</v>
      </c>
      <c r="T44" s="55">
        <v>57</v>
      </c>
      <c r="U44" s="55">
        <f t="shared" si="10"/>
        <v>97</v>
      </c>
      <c r="V44" s="57">
        <f t="shared" si="11"/>
        <v>83.265841836734708</v>
      </c>
      <c r="W44" s="58">
        <v>40</v>
      </c>
      <c r="X44" s="56">
        <v>49</v>
      </c>
      <c r="Y44" s="57" t="s">
        <v>402</v>
      </c>
      <c r="Z44" s="56">
        <v>136</v>
      </c>
      <c r="AA44" s="55" t="s">
        <v>435</v>
      </c>
      <c r="AB44" s="55"/>
      <c r="AC44" s="55"/>
      <c r="AD44" s="62"/>
    </row>
    <row r="45" spans="1:30" x14ac:dyDescent="0.15">
      <c r="A45" s="57" t="s">
        <v>399</v>
      </c>
      <c r="B45" s="57" t="s">
        <v>568</v>
      </c>
      <c r="C45" s="60">
        <v>2024</v>
      </c>
      <c r="D45" s="55" t="s">
        <v>577</v>
      </c>
      <c r="E45" s="59">
        <v>2437110045</v>
      </c>
      <c r="F45" s="55" t="s">
        <v>613</v>
      </c>
      <c r="G45" s="55">
        <v>90</v>
      </c>
      <c r="H45" s="55">
        <v>1</v>
      </c>
      <c r="I45" s="55">
        <f t="shared" si="6"/>
        <v>91</v>
      </c>
      <c r="J45" s="55">
        <f>VLOOKUP(F45,[3]Sheet1!$A:$B,2,FALSE)</f>
        <v>84.2040816326531</v>
      </c>
      <c r="K45" s="55">
        <v>1</v>
      </c>
      <c r="L45" s="55">
        <f t="shared" si="7"/>
        <v>85.2040816326531</v>
      </c>
      <c r="M45" s="55">
        <f>VLOOKUP(F45,[4]Sheet1!$A:$B,2,FALSE)</f>
        <v>79.55</v>
      </c>
      <c r="N45" s="55">
        <v>0</v>
      </c>
      <c r="O45" s="55">
        <f t="shared" si="8"/>
        <v>79.55</v>
      </c>
      <c r="P45" s="55">
        <v>60</v>
      </c>
      <c r="Q45" s="55">
        <v>0</v>
      </c>
      <c r="R45" s="55">
        <f t="shared" si="9"/>
        <v>60</v>
      </c>
      <c r="S45" s="55">
        <v>40</v>
      </c>
      <c r="T45" s="55">
        <v>24</v>
      </c>
      <c r="U45" s="55">
        <f t="shared" si="10"/>
        <v>64</v>
      </c>
      <c r="V45" s="57">
        <f t="shared" si="11"/>
        <v>83.180561224489836</v>
      </c>
      <c r="W45" s="58">
        <v>41</v>
      </c>
      <c r="X45" s="56">
        <v>38</v>
      </c>
      <c r="Y45" s="57" t="s">
        <v>402</v>
      </c>
      <c r="Z45" s="56">
        <v>136</v>
      </c>
      <c r="AA45" s="55" t="s">
        <v>435</v>
      </c>
      <c r="AB45" s="55"/>
      <c r="AC45" s="55"/>
      <c r="AD45" s="55"/>
    </row>
    <row r="46" spans="1:30" x14ac:dyDescent="0.15">
      <c r="A46" s="57" t="s">
        <v>399</v>
      </c>
      <c r="B46" s="57" t="s">
        <v>568</v>
      </c>
      <c r="C46" s="60">
        <v>2024</v>
      </c>
      <c r="D46" s="55" t="s">
        <v>571</v>
      </c>
      <c r="E46" s="59">
        <v>2421110202</v>
      </c>
      <c r="F46" s="55" t="s">
        <v>614</v>
      </c>
      <c r="G46" s="61">
        <v>91.5</v>
      </c>
      <c r="H46" s="55">
        <v>1</v>
      </c>
      <c r="I46" s="55">
        <f t="shared" si="6"/>
        <v>92.5</v>
      </c>
      <c r="J46" s="55">
        <f>VLOOKUP(F46,[3]Sheet1!$A:$B,2,FALSE)</f>
        <v>80.816326530612201</v>
      </c>
      <c r="K46" s="55">
        <v>2.95</v>
      </c>
      <c r="L46" s="55">
        <f t="shared" si="7"/>
        <v>83.766326530612204</v>
      </c>
      <c r="M46" s="55">
        <f>VLOOKUP(F46,[4]Sheet1!$A:$B,2,FALSE)</f>
        <v>85.5</v>
      </c>
      <c r="N46" s="55">
        <v>0</v>
      </c>
      <c r="O46" s="55">
        <f t="shared" si="8"/>
        <v>85.5</v>
      </c>
      <c r="P46" s="55">
        <v>60</v>
      </c>
      <c r="Q46" s="55">
        <v>0</v>
      </c>
      <c r="R46" s="55">
        <f t="shared" si="9"/>
        <v>60</v>
      </c>
      <c r="S46" s="55">
        <v>40</v>
      </c>
      <c r="T46" s="55">
        <v>35</v>
      </c>
      <c r="U46" s="55">
        <f t="shared" si="10"/>
        <v>75</v>
      </c>
      <c r="V46" s="57">
        <f t="shared" si="11"/>
        <v>83.099744897959155</v>
      </c>
      <c r="W46" s="58">
        <v>42</v>
      </c>
      <c r="X46" s="56">
        <v>53</v>
      </c>
      <c r="Y46" s="57" t="s">
        <v>402</v>
      </c>
      <c r="Z46" s="56">
        <v>136</v>
      </c>
      <c r="AA46" s="55" t="s">
        <v>435</v>
      </c>
      <c r="AB46" s="55"/>
      <c r="AC46" s="55"/>
      <c r="AD46" s="55"/>
    </row>
    <row r="47" spans="1:30" x14ac:dyDescent="0.15">
      <c r="A47" s="57" t="s">
        <v>399</v>
      </c>
      <c r="B47" s="57" t="s">
        <v>568</v>
      </c>
      <c r="C47" s="60">
        <v>2024</v>
      </c>
      <c r="D47" s="55" t="s">
        <v>569</v>
      </c>
      <c r="E47" s="59">
        <v>2437110107</v>
      </c>
      <c r="F47" s="55" t="s">
        <v>615</v>
      </c>
      <c r="G47" s="55">
        <v>91.33</v>
      </c>
      <c r="H47" s="55">
        <v>0</v>
      </c>
      <c r="I47" s="55">
        <f t="shared" si="6"/>
        <v>91.33</v>
      </c>
      <c r="J47" s="55">
        <f>VLOOKUP(F47,[3]Sheet1!$A:$B,2,FALSE)</f>
        <v>85.979591836734699</v>
      </c>
      <c r="K47" s="55">
        <v>0</v>
      </c>
      <c r="L47" s="55">
        <f t="shared" si="7"/>
        <v>85.979591836734699</v>
      </c>
      <c r="M47" s="55">
        <f>VLOOKUP(F47,[4]Sheet1!$A:$B,2,FALSE)</f>
        <v>60</v>
      </c>
      <c r="N47" s="55">
        <v>0</v>
      </c>
      <c r="O47" s="55">
        <f t="shared" si="8"/>
        <v>60</v>
      </c>
      <c r="P47" s="55">
        <v>60</v>
      </c>
      <c r="Q47" s="55">
        <v>5</v>
      </c>
      <c r="R47" s="55">
        <f t="shared" si="9"/>
        <v>65</v>
      </c>
      <c r="S47" s="55">
        <v>40</v>
      </c>
      <c r="T47" s="55">
        <v>22</v>
      </c>
      <c r="U47" s="55">
        <f t="shared" si="10"/>
        <v>62</v>
      </c>
      <c r="V47" s="57">
        <f t="shared" si="11"/>
        <v>82.967693877551014</v>
      </c>
      <c r="W47" s="58">
        <v>43</v>
      </c>
      <c r="X47" s="56">
        <v>32</v>
      </c>
      <c r="Y47" s="57" t="s">
        <v>402</v>
      </c>
      <c r="Z47" s="56">
        <v>136</v>
      </c>
      <c r="AA47" s="55" t="s">
        <v>435</v>
      </c>
      <c r="AB47" s="55"/>
      <c r="AC47" s="55"/>
      <c r="AD47" s="55"/>
    </row>
    <row r="48" spans="1:30" x14ac:dyDescent="0.15">
      <c r="A48" s="57" t="s">
        <v>399</v>
      </c>
      <c r="B48" s="57" t="s">
        <v>568</v>
      </c>
      <c r="C48" s="60">
        <v>2024</v>
      </c>
      <c r="D48" s="55" t="s">
        <v>569</v>
      </c>
      <c r="E48" s="59">
        <v>2331110760</v>
      </c>
      <c r="F48" s="55" t="s">
        <v>616</v>
      </c>
      <c r="G48" s="55">
        <v>90.67</v>
      </c>
      <c r="H48" s="55">
        <v>5.5</v>
      </c>
      <c r="I48" s="55">
        <f t="shared" si="6"/>
        <v>96.17</v>
      </c>
      <c r="J48" s="55">
        <f>VLOOKUP(F48,[3]Sheet1!$A:$B,2,FALSE)</f>
        <v>81.979591836734699</v>
      </c>
      <c r="K48" s="55">
        <v>0</v>
      </c>
      <c r="L48" s="55">
        <f t="shared" si="7"/>
        <v>81.979591836734699</v>
      </c>
      <c r="M48" s="55">
        <f>VLOOKUP(F48,[4]Sheet1!$A:$B,2,FALSE)</f>
        <v>88.5</v>
      </c>
      <c r="N48" s="55">
        <v>0</v>
      </c>
      <c r="O48" s="55">
        <f t="shared" si="8"/>
        <v>88.5</v>
      </c>
      <c r="P48" s="55">
        <v>60</v>
      </c>
      <c r="Q48" s="55">
        <v>0</v>
      </c>
      <c r="R48" s="55">
        <f t="shared" si="9"/>
        <v>60</v>
      </c>
      <c r="S48" s="55">
        <v>40</v>
      </c>
      <c r="T48" s="55">
        <v>41</v>
      </c>
      <c r="U48" s="55">
        <f t="shared" si="10"/>
        <v>81</v>
      </c>
      <c r="V48" s="57">
        <f t="shared" si="11"/>
        <v>82.576693877551023</v>
      </c>
      <c r="W48" s="58">
        <v>44</v>
      </c>
      <c r="X48" s="56">
        <v>46</v>
      </c>
      <c r="Y48" s="57" t="s">
        <v>402</v>
      </c>
      <c r="Z48" s="56">
        <v>136</v>
      </c>
      <c r="AA48" s="55" t="s">
        <v>435</v>
      </c>
      <c r="AB48" s="55"/>
      <c r="AC48" s="55"/>
      <c r="AD48" s="55"/>
    </row>
    <row r="49" spans="1:30" x14ac:dyDescent="0.15">
      <c r="A49" s="57" t="s">
        <v>399</v>
      </c>
      <c r="B49" s="57" t="s">
        <v>568</v>
      </c>
      <c r="C49" s="60">
        <v>2024</v>
      </c>
      <c r="D49" s="55" t="s">
        <v>573</v>
      </c>
      <c r="E49" s="59">
        <v>2437110029</v>
      </c>
      <c r="F49" s="55" t="s">
        <v>617</v>
      </c>
      <c r="G49" s="55">
        <v>91</v>
      </c>
      <c r="H49" s="55">
        <v>0</v>
      </c>
      <c r="I49" s="55">
        <f t="shared" si="6"/>
        <v>91</v>
      </c>
      <c r="J49" s="55">
        <f>VLOOKUP(F49,[3]Sheet1!$A:$B,2,FALSE)</f>
        <v>83.367346938775498</v>
      </c>
      <c r="K49" s="55">
        <v>3</v>
      </c>
      <c r="L49" s="55">
        <f t="shared" si="7"/>
        <v>86.367346938775498</v>
      </c>
      <c r="M49" s="55">
        <f>VLOOKUP(F49,[4]Sheet1!$A:$B,2,FALSE)</f>
        <v>68</v>
      </c>
      <c r="N49" s="55">
        <v>0</v>
      </c>
      <c r="O49" s="55">
        <f t="shared" si="8"/>
        <v>68</v>
      </c>
      <c r="P49" s="55">
        <v>60</v>
      </c>
      <c r="Q49" s="55">
        <v>0</v>
      </c>
      <c r="R49" s="55">
        <f t="shared" si="9"/>
        <v>60</v>
      </c>
      <c r="S49" s="55">
        <v>40</v>
      </c>
      <c r="T49" s="55">
        <v>0</v>
      </c>
      <c r="U49" s="55">
        <f t="shared" si="10"/>
        <v>40</v>
      </c>
      <c r="V49" s="57">
        <f t="shared" si="11"/>
        <v>82.275510204081627</v>
      </c>
      <c r="W49" s="58">
        <v>45</v>
      </c>
      <c r="X49" s="56">
        <v>42</v>
      </c>
      <c r="Y49" s="57" t="s">
        <v>402</v>
      </c>
      <c r="Z49" s="56">
        <v>136</v>
      </c>
      <c r="AA49" s="55" t="s">
        <v>435</v>
      </c>
      <c r="AB49" s="55"/>
      <c r="AC49" s="55"/>
      <c r="AD49" s="55"/>
    </row>
    <row r="50" spans="1:30" x14ac:dyDescent="0.15">
      <c r="A50" s="57" t="s">
        <v>399</v>
      </c>
      <c r="B50" s="57" t="s">
        <v>568</v>
      </c>
      <c r="C50" s="60">
        <v>2024</v>
      </c>
      <c r="D50" s="55" t="s">
        <v>573</v>
      </c>
      <c r="E50" s="59">
        <v>2437110027</v>
      </c>
      <c r="F50" s="55" t="s">
        <v>618</v>
      </c>
      <c r="G50" s="55">
        <v>90.75</v>
      </c>
      <c r="H50" s="55">
        <v>1</v>
      </c>
      <c r="I50" s="55">
        <f t="shared" si="6"/>
        <v>91.75</v>
      </c>
      <c r="J50" s="55">
        <f>VLOOKUP(F50,[3]Sheet1!$A:$B,2,FALSE)</f>
        <v>84.306122448979593</v>
      </c>
      <c r="K50" s="55">
        <v>1.2</v>
      </c>
      <c r="L50" s="55">
        <f t="shared" si="7"/>
        <v>85.506122448979596</v>
      </c>
      <c r="M50" s="55">
        <f>VLOOKUP(F50,[4]Sheet1!$A:$B,2,FALSE)</f>
        <v>78.150000000000006</v>
      </c>
      <c r="N50" s="55">
        <v>0</v>
      </c>
      <c r="O50" s="55">
        <f t="shared" si="8"/>
        <v>78.150000000000006</v>
      </c>
      <c r="P50" s="55">
        <v>60</v>
      </c>
      <c r="Q50" s="55">
        <v>0</v>
      </c>
      <c r="R50" s="55">
        <f t="shared" si="9"/>
        <v>60</v>
      </c>
      <c r="S50" s="55">
        <v>40</v>
      </c>
      <c r="T50" s="55">
        <v>0</v>
      </c>
      <c r="U50" s="55">
        <f t="shared" si="10"/>
        <v>40</v>
      </c>
      <c r="V50" s="57">
        <f t="shared" si="11"/>
        <v>82.2120918367347</v>
      </c>
      <c r="W50" s="58">
        <v>46</v>
      </c>
      <c r="X50" s="56">
        <v>37</v>
      </c>
      <c r="Y50" s="57" t="s">
        <v>402</v>
      </c>
      <c r="Z50" s="56">
        <v>136</v>
      </c>
      <c r="AA50" s="55" t="s">
        <v>435</v>
      </c>
      <c r="AB50" s="55"/>
      <c r="AC50" s="55"/>
      <c r="AD50" s="55"/>
    </row>
    <row r="51" spans="1:30" x14ac:dyDescent="0.15">
      <c r="A51" s="57" t="s">
        <v>399</v>
      </c>
      <c r="B51" s="57" t="s">
        <v>568</v>
      </c>
      <c r="C51" s="60">
        <v>2024</v>
      </c>
      <c r="D51" s="55" t="s">
        <v>573</v>
      </c>
      <c r="E51" s="59">
        <v>2408110051</v>
      </c>
      <c r="F51" s="55" t="s">
        <v>619</v>
      </c>
      <c r="G51" s="55">
        <v>91</v>
      </c>
      <c r="H51" s="55">
        <v>1.5</v>
      </c>
      <c r="I51" s="55">
        <f t="shared" si="6"/>
        <v>92.5</v>
      </c>
      <c r="J51" s="55">
        <f>VLOOKUP(F51,[3]Sheet1!$A:$B,2,FALSE)</f>
        <v>83.346938775510196</v>
      </c>
      <c r="K51" s="55">
        <v>0</v>
      </c>
      <c r="L51" s="55">
        <f t="shared" si="7"/>
        <v>83.346938775510196</v>
      </c>
      <c r="M51" s="55">
        <f>VLOOKUP(F51,[4]Sheet1!$A:$B,2,FALSE)</f>
        <v>78.349999999999994</v>
      </c>
      <c r="N51" s="55">
        <v>0</v>
      </c>
      <c r="O51" s="55">
        <f t="shared" si="8"/>
        <v>78.349999999999994</v>
      </c>
      <c r="P51" s="55">
        <v>60</v>
      </c>
      <c r="Q51" s="55">
        <v>0</v>
      </c>
      <c r="R51" s="55">
        <f t="shared" si="9"/>
        <v>60</v>
      </c>
      <c r="S51" s="55">
        <v>40</v>
      </c>
      <c r="T51" s="55">
        <v>30.5</v>
      </c>
      <c r="U51" s="55">
        <f t="shared" si="10"/>
        <v>70.5</v>
      </c>
      <c r="V51" s="57">
        <f t="shared" si="11"/>
        <v>82.20270408163266</v>
      </c>
      <c r="W51" s="58">
        <v>47</v>
      </c>
      <c r="X51" s="56">
        <v>43</v>
      </c>
      <c r="Y51" s="57" t="s">
        <v>402</v>
      </c>
      <c r="Z51" s="56">
        <v>136</v>
      </c>
      <c r="AA51" s="55" t="s">
        <v>435</v>
      </c>
      <c r="AB51" s="55"/>
      <c r="AC51" s="55"/>
      <c r="AD51" s="62"/>
    </row>
    <row r="52" spans="1:30" x14ac:dyDescent="0.15">
      <c r="A52" s="57" t="s">
        <v>399</v>
      </c>
      <c r="B52" s="57" t="s">
        <v>568</v>
      </c>
      <c r="C52" s="60">
        <v>2024</v>
      </c>
      <c r="D52" s="55" t="s">
        <v>577</v>
      </c>
      <c r="E52" s="59">
        <v>2230110035</v>
      </c>
      <c r="F52" s="55" t="s">
        <v>620</v>
      </c>
      <c r="G52" s="55">
        <v>91.33</v>
      </c>
      <c r="H52" s="55">
        <v>0</v>
      </c>
      <c r="I52" s="55">
        <f t="shared" si="6"/>
        <v>91.33</v>
      </c>
      <c r="J52" s="55">
        <f>VLOOKUP(F52,[3]Sheet1!$A:$B,2,FALSE)</f>
        <v>84.3958333333333</v>
      </c>
      <c r="K52" s="55">
        <v>0</v>
      </c>
      <c r="L52" s="55">
        <f t="shared" si="7"/>
        <v>84.3958333333333</v>
      </c>
      <c r="M52" s="55">
        <f>VLOOKUP(F52,[4]Sheet1!$A:$B,2,FALSE)</f>
        <v>95</v>
      </c>
      <c r="N52" s="55">
        <v>0</v>
      </c>
      <c r="O52" s="55">
        <f t="shared" si="8"/>
        <v>95</v>
      </c>
      <c r="P52" s="55">
        <v>60</v>
      </c>
      <c r="Q52" s="55">
        <v>0</v>
      </c>
      <c r="R52" s="55">
        <f t="shared" si="9"/>
        <v>60</v>
      </c>
      <c r="S52" s="55">
        <v>40</v>
      </c>
      <c r="T52" s="55">
        <v>0</v>
      </c>
      <c r="U52" s="55">
        <f t="shared" si="10"/>
        <v>40</v>
      </c>
      <c r="V52" s="57">
        <f t="shared" si="11"/>
        <v>82.179874999999967</v>
      </c>
      <c r="W52" s="58">
        <v>48</v>
      </c>
      <c r="X52" s="56">
        <v>36</v>
      </c>
      <c r="Y52" s="57" t="s">
        <v>402</v>
      </c>
      <c r="Z52" s="56">
        <v>136</v>
      </c>
      <c r="AA52" s="55" t="s">
        <v>435</v>
      </c>
      <c r="AB52" s="55"/>
      <c r="AC52" s="55"/>
      <c r="AD52" s="55"/>
    </row>
    <row r="53" spans="1:30" x14ac:dyDescent="0.15">
      <c r="A53" s="57" t="s">
        <v>399</v>
      </c>
      <c r="B53" s="57" t="s">
        <v>568</v>
      </c>
      <c r="C53" s="60">
        <v>2024</v>
      </c>
      <c r="D53" s="55" t="s">
        <v>577</v>
      </c>
      <c r="E53" s="59">
        <v>2437110059</v>
      </c>
      <c r="F53" s="55" t="s">
        <v>621</v>
      </c>
      <c r="G53" s="55">
        <v>91.33</v>
      </c>
      <c r="H53" s="55">
        <v>0</v>
      </c>
      <c r="I53" s="55">
        <f t="shared" si="6"/>
        <v>91.33</v>
      </c>
      <c r="J53" s="55">
        <f>VLOOKUP(F53,[3]Sheet1!$A:$B,2,FALSE)</f>
        <v>82.346938775510196</v>
      </c>
      <c r="K53" s="55">
        <v>1.2</v>
      </c>
      <c r="L53" s="55">
        <f t="shared" si="7"/>
        <v>83.546938775510199</v>
      </c>
      <c r="M53" s="55">
        <f>VLOOKUP(F53,[4]Sheet1!$A:$B,2,FALSE)</f>
        <v>91.75</v>
      </c>
      <c r="N53" s="55">
        <v>0</v>
      </c>
      <c r="O53" s="55">
        <f t="shared" si="8"/>
        <v>91.75</v>
      </c>
      <c r="P53" s="55">
        <v>60</v>
      </c>
      <c r="Q53" s="55">
        <v>0</v>
      </c>
      <c r="R53" s="55">
        <f t="shared" si="9"/>
        <v>60</v>
      </c>
      <c r="S53" s="55">
        <v>40</v>
      </c>
      <c r="T53" s="55">
        <v>15</v>
      </c>
      <c r="U53" s="55">
        <f t="shared" si="10"/>
        <v>55</v>
      </c>
      <c r="V53" s="57">
        <f t="shared" si="11"/>
        <v>82.130704081632658</v>
      </c>
      <c r="W53" s="58">
        <v>49</v>
      </c>
      <c r="X53" s="56">
        <v>45</v>
      </c>
      <c r="Y53" s="57" t="s">
        <v>402</v>
      </c>
      <c r="Z53" s="56">
        <v>136</v>
      </c>
      <c r="AA53" s="55" t="s">
        <v>435</v>
      </c>
      <c r="AB53" s="55"/>
      <c r="AC53" s="55"/>
      <c r="AD53" s="55"/>
    </row>
    <row r="54" spans="1:30" x14ac:dyDescent="0.15">
      <c r="A54" s="57" t="s">
        <v>399</v>
      </c>
      <c r="B54" s="57" t="s">
        <v>568</v>
      </c>
      <c r="C54" s="60">
        <v>2024</v>
      </c>
      <c r="D54" s="55" t="s">
        <v>573</v>
      </c>
      <c r="E54" s="59">
        <v>2437110013</v>
      </c>
      <c r="F54" s="55" t="s">
        <v>622</v>
      </c>
      <c r="G54" s="55">
        <v>90.5</v>
      </c>
      <c r="H54" s="55">
        <v>3</v>
      </c>
      <c r="I54" s="55">
        <f t="shared" si="6"/>
        <v>93.5</v>
      </c>
      <c r="J54" s="55">
        <f>VLOOKUP(F54,[3]Sheet1!$A:$B,2,FALSE)</f>
        <v>78.591836734693899</v>
      </c>
      <c r="K54" s="55">
        <v>1.2</v>
      </c>
      <c r="L54" s="55">
        <f t="shared" si="7"/>
        <v>79.791836734693902</v>
      </c>
      <c r="M54" s="55">
        <f>VLOOKUP(F54,[4]Sheet1!$A:$B,2,FALSE)</f>
        <v>74.7</v>
      </c>
      <c r="N54" s="55">
        <v>0</v>
      </c>
      <c r="O54" s="55">
        <f t="shared" si="8"/>
        <v>74.7</v>
      </c>
      <c r="P54" s="55">
        <v>60</v>
      </c>
      <c r="Q54" s="55">
        <v>0</v>
      </c>
      <c r="R54" s="55">
        <f t="shared" si="9"/>
        <v>60</v>
      </c>
      <c r="S54" s="55">
        <v>40</v>
      </c>
      <c r="T54" s="55">
        <v>45.5</v>
      </c>
      <c r="U54" s="55">
        <f t="shared" si="10"/>
        <v>85.5</v>
      </c>
      <c r="V54" s="57">
        <f t="shared" si="11"/>
        <v>80.203877551020426</v>
      </c>
      <c r="W54" s="58">
        <v>50</v>
      </c>
      <c r="X54" s="56">
        <v>62</v>
      </c>
      <c r="Y54" s="57" t="s">
        <v>402</v>
      </c>
      <c r="Z54" s="56">
        <v>136</v>
      </c>
      <c r="AA54" s="55" t="s">
        <v>435</v>
      </c>
      <c r="AB54" s="55"/>
      <c r="AC54" s="55"/>
      <c r="AD54" s="62"/>
    </row>
    <row r="55" spans="1:30" x14ac:dyDescent="0.15">
      <c r="A55" s="57" t="s">
        <v>399</v>
      </c>
      <c r="B55" s="57" t="s">
        <v>568</v>
      </c>
      <c r="C55" s="60">
        <v>2024</v>
      </c>
      <c r="D55" s="55" t="s">
        <v>577</v>
      </c>
      <c r="E55" s="59">
        <v>2437110057</v>
      </c>
      <c r="F55" s="55" t="s">
        <v>623</v>
      </c>
      <c r="G55" s="55">
        <v>91</v>
      </c>
      <c r="H55" s="55">
        <v>0.5</v>
      </c>
      <c r="I55" s="55">
        <f t="shared" si="6"/>
        <v>91.5</v>
      </c>
      <c r="J55" s="55">
        <f>VLOOKUP(F55,[3]Sheet1!$A:$B,2,FALSE)</f>
        <v>77.632653061224502</v>
      </c>
      <c r="K55" s="55">
        <v>3.2</v>
      </c>
      <c r="L55" s="55">
        <f t="shared" si="7"/>
        <v>80.832653061224505</v>
      </c>
      <c r="M55" s="55">
        <f>VLOOKUP(F55,[4]Sheet1!$A:$B,2,FALSE)</f>
        <v>82.05</v>
      </c>
      <c r="N55" s="55">
        <v>0</v>
      </c>
      <c r="O55" s="55">
        <f t="shared" si="8"/>
        <v>82.05</v>
      </c>
      <c r="P55" s="55">
        <v>60</v>
      </c>
      <c r="Q55" s="55">
        <v>0</v>
      </c>
      <c r="R55" s="55">
        <f t="shared" si="9"/>
        <v>60</v>
      </c>
      <c r="S55" s="55">
        <v>40</v>
      </c>
      <c r="T55" s="55">
        <v>20</v>
      </c>
      <c r="U55" s="55">
        <f t="shared" si="10"/>
        <v>60</v>
      </c>
      <c r="V55" s="57">
        <f t="shared" si="11"/>
        <v>79.876989795918391</v>
      </c>
      <c r="W55" s="58">
        <v>51</v>
      </c>
      <c r="X55" s="56">
        <v>71</v>
      </c>
      <c r="Y55" s="57" t="s">
        <v>402</v>
      </c>
      <c r="Z55" s="56">
        <v>136</v>
      </c>
      <c r="AA55" s="55" t="s">
        <v>435</v>
      </c>
      <c r="AB55" s="55"/>
      <c r="AC55" s="55"/>
      <c r="AD55" s="55"/>
    </row>
    <row r="56" spans="1:30" x14ac:dyDescent="0.15">
      <c r="A56" s="57" t="s">
        <v>399</v>
      </c>
      <c r="B56" s="57" t="s">
        <v>568</v>
      </c>
      <c r="C56" s="60">
        <v>2024</v>
      </c>
      <c r="D56" s="55" t="s">
        <v>569</v>
      </c>
      <c r="E56" s="59">
        <v>2437110115</v>
      </c>
      <c r="F56" s="55" t="s">
        <v>624</v>
      </c>
      <c r="G56" s="55">
        <v>90</v>
      </c>
      <c r="H56" s="55">
        <v>1.5</v>
      </c>
      <c r="I56" s="55">
        <f t="shared" si="6"/>
        <v>91.5</v>
      </c>
      <c r="J56" s="55">
        <f>VLOOKUP(F56,[3]Sheet1!$A:$B,2,FALSE)</f>
        <v>79.775510204081598</v>
      </c>
      <c r="K56" s="55">
        <v>0</v>
      </c>
      <c r="L56" s="55">
        <f t="shared" si="7"/>
        <v>79.775510204081598</v>
      </c>
      <c r="M56" s="55">
        <f>VLOOKUP(F56,[4]Sheet1!$A:$B,2,FALSE)</f>
        <v>83.95</v>
      </c>
      <c r="N56" s="55">
        <v>0</v>
      </c>
      <c r="O56" s="55">
        <f t="shared" si="8"/>
        <v>83.95</v>
      </c>
      <c r="P56" s="55">
        <v>60</v>
      </c>
      <c r="Q56" s="55">
        <v>0</v>
      </c>
      <c r="R56" s="55">
        <f t="shared" si="9"/>
        <v>60</v>
      </c>
      <c r="S56" s="55">
        <v>40</v>
      </c>
      <c r="T56" s="55">
        <v>33</v>
      </c>
      <c r="U56" s="55">
        <f t="shared" si="10"/>
        <v>73</v>
      </c>
      <c r="V56" s="57">
        <f t="shared" si="11"/>
        <v>79.829132653061208</v>
      </c>
      <c r="W56" s="58">
        <v>52</v>
      </c>
      <c r="X56" s="56">
        <v>54</v>
      </c>
      <c r="Y56" s="57" t="s">
        <v>402</v>
      </c>
      <c r="Z56" s="56">
        <v>136</v>
      </c>
      <c r="AA56" s="55" t="s">
        <v>435</v>
      </c>
      <c r="AB56" s="55"/>
      <c r="AC56" s="55"/>
      <c r="AD56" s="55"/>
    </row>
    <row r="57" spans="1:30" x14ac:dyDescent="0.15">
      <c r="A57" s="57" t="s">
        <v>399</v>
      </c>
      <c r="B57" s="57" t="s">
        <v>568</v>
      </c>
      <c r="C57" s="60">
        <v>2024</v>
      </c>
      <c r="D57" s="55" t="s">
        <v>573</v>
      </c>
      <c r="E57" s="59">
        <v>2437110022</v>
      </c>
      <c r="F57" s="55" t="s">
        <v>625</v>
      </c>
      <c r="G57" s="55">
        <v>90.75</v>
      </c>
      <c r="H57" s="55">
        <v>0</v>
      </c>
      <c r="I57" s="55">
        <f t="shared" si="6"/>
        <v>90.75</v>
      </c>
      <c r="J57" s="55">
        <f>VLOOKUP(F57,[3]Sheet1!$A:$B,2,FALSE)</f>
        <v>80.877551020408205</v>
      </c>
      <c r="K57" s="55">
        <v>1.2</v>
      </c>
      <c r="L57" s="55">
        <f t="shared" si="7"/>
        <v>82.077551020408208</v>
      </c>
      <c r="M57" s="55">
        <f>VLOOKUP(F57,[4]Sheet1!$A:$B,2,FALSE)</f>
        <v>81.924999999999997</v>
      </c>
      <c r="N57" s="55">
        <v>0</v>
      </c>
      <c r="O57" s="55">
        <f t="shared" si="8"/>
        <v>81.924999999999997</v>
      </c>
      <c r="P57" s="55">
        <v>60</v>
      </c>
      <c r="Q57" s="55">
        <v>0</v>
      </c>
      <c r="R57" s="55">
        <f t="shared" si="9"/>
        <v>60</v>
      </c>
      <c r="S57" s="55">
        <v>40</v>
      </c>
      <c r="T57" s="55">
        <v>0</v>
      </c>
      <c r="U57" s="55">
        <f t="shared" si="10"/>
        <v>40</v>
      </c>
      <c r="V57" s="57">
        <f t="shared" si="11"/>
        <v>79.72941326530615</v>
      </c>
      <c r="W57" s="58">
        <v>53</v>
      </c>
      <c r="X57" s="56">
        <v>51</v>
      </c>
      <c r="Y57" s="57" t="s">
        <v>402</v>
      </c>
      <c r="Z57" s="56">
        <v>136</v>
      </c>
      <c r="AA57" s="55" t="s">
        <v>435</v>
      </c>
      <c r="AB57" s="55"/>
      <c r="AC57" s="55"/>
      <c r="AD57" s="62"/>
    </row>
    <row r="58" spans="1:30" x14ac:dyDescent="0.15">
      <c r="A58" s="57" t="s">
        <v>399</v>
      </c>
      <c r="B58" s="57" t="s">
        <v>568</v>
      </c>
      <c r="C58" s="60">
        <v>2024</v>
      </c>
      <c r="D58" s="55" t="s">
        <v>573</v>
      </c>
      <c r="E58" s="59">
        <v>2437110016</v>
      </c>
      <c r="F58" s="55" t="s">
        <v>626</v>
      </c>
      <c r="G58" s="55">
        <v>91.75</v>
      </c>
      <c r="H58" s="55">
        <v>6</v>
      </c>
      <c r="I58" s="55">
        <f t="shared" si="6"/>
        <v>97.75</v>
      </c>
      <c r="J58" s="55">
        <f>VLOOKUP(F58,[3]Sheet1!$A:$B,2,FALSE)</f>
        <v>78.673469387755105</v>
      </c>
      <c r="K58" s="55">
        <v>1.5</v>
      </c>
      <c r="L58" s="55">
        <f t="shared" si="7"/>
        <v>80.173469387755105</v>
      </c>
      <c r="M58" s="55">
        <f>VLOOKUP(F58,[4]Sheet1!$A:$B,2,FALSE)</f>
        <v>72.8</v>
      </c>
      <c r="N58" s="55">
        <v>0</v>
      </c>
      <c r="O58" s="55">
        <f t="shared" si="8"/>
        <v>72.8</v>
      </c>
      <c r="P58" s="55">
        <v>60</v>
      </c>
      <c r="Q58" s="55">
        <v>0</v>
      </c>
      <c r="R58" s="55">
        <f t="shared" si="9"/>
        <v>60</v>
      </c>
      <c r="S58" s="55">
        <v>40</v>
      </c>
      <c r="T58" s="55">
        <v>20</v>
      </c>
      <c r="U58" s="55">
        <f t="shared" si="10"/>
        <v>60</v>
      </c>
      <c r="V58" s="57">
        <f t="shared" si="11"/>
        <v>79.545102040816332</v>
      </c>
      <c r="W58" s="58">
        <v>54</v>
      </c>
      <c r="X58" s="56">
        <v>61</v>
      </c>
      <c r="Y58" s="57" t="s">
        <v>402</v>
      </c>
      <c r="Z58" s="56">
        <v>136</v>
      </c>
      <c r="AA58" s="55" t="s">
        <v>435</v>
      </c>
      <c r="AB58" s="55"/>
      <c r="AC58" s="55"/>
      <c r="AD58" s="62"/>
    </row>
    <row r="59" spans="1:30" ht="14.25" customHeight="1" x14ac:dyDescent="0.15">
      <c r="A59" s="57" t="s">
        <v>399</v>
      </c>
      <c r="B59" s="57" t="s">
        <v>568</v>
      </c>
      <c r="C59" s="60">
        <v>2024</v>
      </c>
      <c r="D59" s="55" t="s">
        <v>569</v>
      </c>
      <c r="E59" s="59">
        <v>2437110116</v>
      </c>
      <c r="F59" s="55" t="s">
        <v>627</v>
      </c>
      <c r="G59" s="55">
        <v>88.67</v>
      </c>
      <c r="H59" s="55">
        <v>0</v>
      </c>
      <c r="I59" s="55">
        <f t="shared" si="6"/>
        <v>88.67</v>
      </c>
      <c r="J59" s="55">
        <f>VLOOKUP(F59,[3]Sheet1!$A:$B,2,FALSE)</f>
        <v>78.755102040816297</v>
      </c>
      <c r="K59" s="55">
        <v>3.5</v>
      </c>
      <c r="L59" s="55">
        <f t="shared" si="7"/>
        <v>82.255102040816297</v>
      </c>
      <c r="M59" s="55">
        <f>VLOOKUP(F59,[4]Sheet1!$A:$B,2,FALSE)</f>
        <v>79.525000000000006</v>
      </c>
      <c r="N59" s="55">
        <v>0</v>
      </c>
      <c r="O59" s="55">
        <f t="shared" si="8"/>
        <v>79.525000000000006</v>
      </c>
      <c r="P59" s="55">
        <v>60</v>
      </c>
      <c r="Q59" s="55">
        <v>0</v>
      </c>
      <c r="R59" s="55">
        <f t="shared" si="9"/>
        <v>60</v>
      </c>
      <c r="S59" s="55">
        <v>40</v>
      </c>
      <c r="T59" s="55">
        <v>0</v>
      </c>
      <c r="U59" s="55">
        <f t="shared" si="10"/>
        <v>40</v>
      </c>
      <c r="V59" s="57">
        <f t="shared" si="11"/>
        <v>79.534576530612213</v>
      </c>
      <c r="W59" s="58">
        <v>55</v>
      </c>
      <c r="X59" s="56">
        <v>58</v>
      </c>
      <c r="Y59" s="57" t="s">
        <v>402</v>
      </c>
      <c r="Z59" s="56">
        <v>136</v>
      </c>
      <c r="AA59" s="55"/>
      <c r="AB59" s="63" t="s">
        <v>416</v>
      </c>
      <c r="AC59" s="55"/>
      <c r="AD59" s="55"/>
    </row>
    <row r="60" spans="1:30" x14ac:dyDescent="0.15">
      <c r="A60" s="57" t="s">
        <v>399</v>
      </c>
      <c r="B60" s="57" t="s">
        <v>568</v>
      </c>
      <c r="C60" s="60">
        <v>2024</v>
      </c>
      <c r="D60" s="55" t="s">
        <v>571</v>
      </c>
      <c r="E60" s="59">
        <v>2437110083</v>
      </c>
      <c r="F60" s="55" t="s">
        <v>628</v>
      </c>
      <c r="G60" s="61">
        <v>90.5</v>
      </c>
      <c r="H60" s="55">
        <v>0</v>
      </c>
      <c r="I60" s="55">
        <f t="shared" si="6"/>
        <v>90.5</v>
      </c>
      <c r="J60" s="55">
        <f>VLOOKUP(F60,[3]Sheet1!$A:$B,2,FALSE)</f>
        <v>81.714285714285694</v>
      </c>
      <c r="K60" s="55">
        <v>0</v>
      </c>
      <c r="L60" s="55">
        <f t="shared" si="7"/>
        <v>81.714285714285694</v>
      </c>
      <c r="M60" s="55">
        <f>VLOOKUP(F60,[4]Sheet1!$A:$B,2,FALSE)</f>
        <v>78.724999999999994</v>
      </c>
      <c r="N60" s="55">
        <v>0</v>
      </c>
      <c r="O60" s="55">
        <f t="shared" si="8"/>
        <v>78.724999999999994</v>
      </c>
      <c r="P60" s="55">
        <v>60</v>
      </c>
      <c r="Q60" s="55">
        <v>0</v>
      </c>
      <c r="R60" s="55">
        <f t="shared" si="9"/>
        <v>60</v>
      </c>
      <c r="S60" s="55">
        <v>40</v>
      </c>
      <c r="T60" s="55">
        <v>0</v>
      </c>
      <c r="U60" s="55">
        <f t="shared" si="10"/>
        <v>40</v>
      </c>
      <c r="V60" s="57">
        <f t="shared" si="11"/>
        <v>79.271964285714276</v>
      </c>
      <c r="W60" s="58">
        <v>56</v>
      </c>
      <c r="X60" s="56">
        <v>48</v>
      </c>
      <c r="Y60" s="57" t="s">
        <v>402</v>
      </c>
      <c r="Z60" s="56">
        <v>136</v>
      </c>
      <c r="AA60" s="55"/>
      <c r="AB60" s="55"/>
      <c r="AC60" s="55"/>
      <c r="AD60" s="55"/>
    </row>
    <row r="61" spans="1:30" x14ac:dyDescent="0.15">
      <c r="A61" s="57" t="s">
        <v>399</v>
      </c>
      <c r="B61" s="57" t="s">
        <v>568</v>
      </c>
      <c r="C61" s="60">
        <v>2024</v>
      </c>
      <c r="D61" s="55" t="s">
        <v>577</v>
      </c>
      <c r="E61" s="59">
        <v>2437110043</v>
      </c>
      <c r="F61" s="55" t="s">
        <v>629</v>
      </c>
      <c r="G61" s="55">
        <v>90</v>
      </c>
      <c r="H61" s="55">
        <v>0</v>
      </c>
      <c r="I61" s="55">
        <f t="shared" si="6"/>
        <v>90</v>
      </c>
      <c r="J61" s="55">
        <f>VLOOKUP(F61,[3]Sheet1!$A:$B,2,FALSE)</f>
        <v>81.979591836734699</v>
      </c>
      <c r="K61" s="55">
        <v>0</v>
      </c>
      <c r="L61" s="55">
        <f t="shared" si="7"/>
        <v>81.979591836734699</v>
      </c>
      <c r="M61" s="55">
        <f>VLOOKUP(F61,[4]Sheet1!$A:$B,2,FALSE)</f>
        <v>74.8</v>
      </c>
      <c r="N61" s="55">
        <v>0</v>
      </c>
      <c r="O61" s="55">
        <f t="shared" si="8"/>
        <v>74.8</v>
      </c>
      <c r="P61" s="55">
        <v>60</v>
      </c>
      <c r="Q61" s="55">
        <v>0</v>
      </c>
      <c r="R61" s="55">
        <f t="shared" si="9"/>
        <v>60</v>
      </c>
      <c r="S61" s="55">
        <v>40</v>
      </c>
      <c r="T61" s="55">
        <v>0</v>
      </c>
      <c r="U61" s="55">
        <f t="shared" si="10"/>
        <v>40</v>
      </c>
      <c r="V61" s="57">
        <f t="shared" si="11"/>
        <v>79.224693877551019</v>
      </c>
      <c r="W61" s="58">
        <v>57</v>
      </c>
      <c r="X61" s="56">
        <v>47</v>
      </c>
      <c r="Y61" s="57" t="s">
        <v>402</v>
      </c>
      <c r="Z61" s="56">
        <v>136</v>
      </c>
      <c r="AA61" s="55"/>
      <c r="AB61" s="55"/>
      <c r="AC61" s="55"/>
      <c r="AD61" s="55"/>
    </row>
    <row r="62" spans="1:30" x14ac:dyDescent="0.15">
      <c r="A62" s="57" t="s">
        <v>399</v>
      </c>
      <c r="B62" s="57" t="s">
        <v>568</v>
      </c>
      <c r="C62" s="60">
        <v>2024</v>
      </c>
      <c r="D62" s="55" t="s">
        <v>569</v>
      </c>
      <c r="E62" s="59">
        <v>2437110097</v>
      </c>
      <c r="F62" s="55" t="s">
        <v>630</v>
      </c>
      <c r="G62" s="55">
        <v>90.33</v>
      </c>
      <c r="H62" s="55">
        <v>3</v>
      </c>
      <c r="I62" s="55">
        <f t="shared" si="6"/>
        <v>93.33</v>
      </c>
      <c r="J62" s="55">
        <f>VLOOKUP(F62,[3]Sheet1!$A:$B,2,FALSE)</f>
        <v>78.489795918367307</v>
      </c>
      <c r="K62" s="55">
        <v>0</v>
      </c>
      <c r="L62" s="55">
        <f t="shared" si="7"/>
        <v>78.489795918367307</v>
      </c>
      <c r="M62" s="55">
        <f>VLOOKUP(F62,[4]Sheet1!$A:$B,2,FALSE)</f>
        <v>78.150000000000006</v>
      </c>
      <c r="N62" s="55">
        <v>0</v>
      </c>
      <c r="O62" s="55">
        <f t="shared" si="8"/>
        <v>78.150000000000006</v>
      </c>
      <c r="P62" s="55">
        <v>60</v>
      </c>
      <c r="Q62" s="55">
        <v>5</v>
      </c>
      <c r="R62" s="55">
        <f t="shared" si="9"/>
        <v>65</v>
      </c>
      <c r="S62" s="55">
        <v>40</v>
      </c>
      <c r="T62" s="55">
        <v>30</v>
      </c>
      <c r="U62" s="55">
        <f t="shared" si="10"/>
        <v>70</v>
      </c>
      <c r="V62" s="57">
        <f t="shared" si="11"/>
        <v>78.857846938775481</v>
      </c>
      <c r="W62" s="58">
        <v>58</v>
      </c>
      <c r="X62" s="56">
        <v>63</v>
      </c>
      <c r="Y62" s="57" t="s">
        <v>414</v>
      </c>
      <c r="Z62" s="56">
        <v>136</v>
      </c>
      <c r="AA62" s="55"/>
      <c r="AB62" s="55"/>
      <c r="AC62" s="55"/>
      <c r="AD62" s="55"/>
    </row>
    <row r="63" spans="1:30" x14ac:dyDescent="0.15">
      <c r="A63" s="57" t="s">
        <v>399</v>
      </c>
      <c r="B63" s="57" t="s">
        <v>568</v>
      </c>
      <c r="C63" s="60">
        <v>2024</v>
      </c>
      <c r="D63" s="55" t="s">
        <v>569</v>
      </c>
      <c r="E63" s="59">
        <v>2437110109</v>
      </c>
      <c r="F63" s="55" t="s">
        <v>631</v>
      </c>
      <c r="G63" s="55">
        <v>90</v>
      </c>
      <c r="H63" s="55">
        <v>5.5</v>
      </c>
      <c r="I63" s="55">
        <f t="shared" si="6"/>
        <v>95.5</v>
      </c>
      <c r="J63" s="55">
        <f>VLOOKUP(F63,[3]Sheet1!$A:$B,2,FALSE)</f>
        <v>76.959183673469397</v>
      </c>
      <c r="K63" s="55">
        <v>1.2</v>
      </c>
      <c r="L63" s="55">
        <f t="shared" si="7"/>
        <v>78.1591836734694</v>
      </c>
      <c r="M63" s="55">
        <f>VLOOKUP(F63,[4]Sheet1!$A:$B,2,FALSE)</f>
        <v>77.650000000000006</v>
      </c>
      <c r="N63" s="55">
        <v>0</v>
      </c>
      <c r="O63" s="55">
        <f t="shared" si="8"/>
        <v>77.650000000000006</v>
      </c>
      <c r="P63" s="55">
        <v>60</v>
      </c>
      <c r="Q63" s="55">
        <v>0</v>
      </c>
      <c r="R63" s="55">
        <f t="shared" si="9"/>
        <v>60</v>
      </c>
      <c r="S63" s="55">
        <v>40</v>
      </c>
      <c r="T63" s="55">
        <v>32.6</v>
      </c>
      <c r="U63" s="55">
        <f t="shared" si="10"/>
        <v>72.599999999999994</v>
      </c>
      <c r="V63" s="57">
        <f t="shared" si="11"/>
        <v>78.681887755102053</v>
      </c>
      <c r="W63" s="58">
        <v>59</v>
      </c>
      <c r="X63" s="56">
        <v>74</v>
      </c>
      <c r="Y63" s="57" t="s">
        <v>402</v>
      </c>
      <c r="Z63" s="56">
        <v>136</v>
      </c>
      <c r="AA63" s="55"/>
      <c r="AB63" s="55"/>
      <c r="AC63" s="55"/>
      <c r="AD63" s="55"/>
    </row>
    <row r="64" spans="1:30" x14ac:dyDescent="0.15">
      <c r="A64" s="57" t="s">
        <v>399</v>
      </c>
      <c r="B64" s="57" t="s">
        <v>568</v>
      </c>
      <c r="C64" s="60">
        <v>2024</v>
      </c>
      <c r="D64" s="55" t="s">
        <v>569</v>
      </c>
      <c r="E64" s="59">
        <v>2333110222</v>
      </c>
      <c r="F64" s="55" t="s">
        <v>632</v>
      </c>
      <c r="G64" s="55">
        <v>90.33</v>
      </c>
      <c r="H64" s="55">
        <v>0</v>
      </c>
      <c r="I64" s="55">
        <f t="shared" si="6"/>
        <v>90.33</v>
      </c>
      <c r="J64" s="55">
        <f>VLOOKUP(F64,[3]Sheet1!$A:$B,2,FALSE)</f>
        <v>80.877551020408205</v>
      </c>
      <c r="K64" s="55">
        <v>0</v>
      </c>
      <c r="L64" s="55">
        <f t="shared" si="7"/>
        <v>80.877551020408205</v>
      </c>
      <c r="M64" s="55">
        <f>VLOOKUP(F64,[4]Sheet1!$A:$B,2,FALSE)</f>
        <v>70.400000000000006</v>
      </c>
      <c r="N64" s="55">
        <v>0</v>
      </c>
      <c r="O64" s="55">
        <f t="shared" si="8"/>
        <v>70.400000000000006</v>
      </c>
      <c r="P64" s="55">
        <v>60</v>
      </c>
      <c r="Q64" s="55">
        <v>0</v>
      </c>
      <c r="R64" s="55">
        <f t="shared" si="9"/>
        <v>60</v>
      </c>
      <c r="S64" s="55">
        <v>40</v>
      </c>
      <c r="T64" s="55">
        <v>0</v>
      </c>
      <c r="U64" s="55">
        <f t="shared" si="10"/>
        <v>40</v>
      </c>
      <c r="V64" s="57">
        <f t="shared" si="11"/>
        <v>78.211163265306155</v>
      </c>
      <c r="W64" s="58">
        <v>60</v>
      </c>
      <c r="X64" s="56">
        <v>52</v>
      </c>
      <c r="Y64" s="57" t="s">
        <v>402</v>
      </c>
      <c r="Z64" s="56">
        <v>136</v>
      </c>
      <c r="AA64" s="55"/>
      <c r="AB64" s="55"/>
      <c r="AC64" s="55"/>
      <c r="AD64" s="55"/>
    </row>
    <row r="65" spans="1:30" x14ac:dyDescent="0.15">
      <c r="A65" s="57" t="s">
        <v>399</v>
      </c>
      <c r="B65" s="57" t="s">
        <v>568</v>
      </c>
      <c r="C65" s="60">
        <v>2024</v>
      </c>
      <c r="D65" s="55" t="s">
        <v>577</v>
      </c>
      <c r="E65" s="59">
        <v>2437110058</v>
      </c>
      <c r="F65" s="55" t="s">
        <v>633</v>
      </c>
      <c r="G65" s="55">
        <v>90.67</v>
      </c>
      <c r="H65" s="55">
        <v>0</v>
      </c>
      <c r="I65" s="55">
        <f t="shared" si="6"/>
        <v>90.67</v>
      </c>
      <c r="J65" s="55">
        <f>VLOOKUP(F65,[3]Sheet1!$A:$B,2,FALSE)</f>
        <v>79.775510204081598</v>
      </c>
      <c r="K65" s="55">
        <v>0</v>
      </c>
      <c r="L65" s="55">
        <f t="shared" si="7"/>
        <v>79.775510204081598</v>
      </c>
      <c r="M65" s="55">
        <f>VLOOKUP(F65,[4]Sheet1!$A:$B,2,FALSE)</f>
        <v>65.95</v>
      </c>
      <c r="N65" s="55">
        <v>0</v>
      </c>
      <c r="O65" s="55">
        <f t="shared" si="8"/>
        <v>65.95</v>
      </c>
      <c r="P65" s="55">
        <v>60</v>
      </c>
      <c r="Q65" s="55">
        <v>0</v>
      </c>
      <c r="R65" s="55">
        <f t="shared" si="9"/>
        <v>60</v>
      </c>
      <c r="S65" s="55">
        <v>40</v>
      </c>
      <c r="T65" s="55">
        <v>15</v>
      </c>
      <c r="U65" s="55">
        <f t="shared" si="10"/>
        <v>55</v>
      </c>
      <c r="V65" s="57">
        <f t="shared" si="11"/>
        <v>77.946132653061198</v>
      </c>
      <c r="W65" s="58">
        <v>61</v>
      </c>
      <c r="X65" s="56">
        <v>55</v>
      </c>
      <c r="Y65" s="57" t="s">
        <v>414</v>
      </c>
      <c r="Z65" s="56">
        <v>136</v>
      </c>
      <c r="AA65" s="55"/>
      <c r="AB65" s="55"/>
      <c r="AC65" s="55"/>
      <c r="AD65" s="55"/>
    </row>
    <row r="66" spans="1:30" x14ac:dyDescent="0.15">
      <c r="A66" s="57" t="s">
        <v>399</v>
      </c>
      <c r="B66" s="57" t="s">
        <v>568</v>
      </c>
      <c r="C66" s="60">
        <v>2024</v>
      </c>
      <c r="D66" s="55" t="s">
        <v>571</v>
      </c>
      <c r="E66" s="59">
        <v>2437110076</v>
      </c>
      <c r="F66" s="55" t="s">
        <v>634</v>
      </c>
      <c r="G66" s="61">
        <v>91</v>
      </c>
      <c r="H66" s="55">
        <v>0</v>
      </c>
      <c r="I66" s="55">
        <f t="shared" si="6"/>
        <v>91</v>
      </c>
      <c r="J66" s="55">
        <f>VLOOKUP(F66,[3]Sheet1!$A:$B,2,FALSE)</f>
        <v>78.040816326530603</v>
      </c>
      <c r="K66" s="55">
        <v>1.2</v>
      </c>
      <c r="L66" s="55">
        <f t="shared" si="7"/>
        <v>79.240816326530606</v>
      </c>
      <c r="M66" s="55">
        <f>VLOOKUP(F66,[4]Sheet1!$A:$B,2,FALSE)</f>
        <v>72.650000000000006</v>
      </c>
      <c r="N66" s="55">
        <v>0</v>
      </c>
      <c r="O66" s="55">
        <f t="shared" si="8"/>
        <v>72.650000000000006</v>
      </c>
      <c r="P66" s="55">
        <v>60</v>
      </c>
      <c r="Q66" s="55">
        <v>0</v>
      </c>
      <c r="R66" s="55">
        <f t="shared" si="9"/>
        <v>60</v>
      </c>
      <c r="S66" s="55">
        <v>40</v>
      </c>
      <c r="T66" s="55">
        <v>15</v>
      </c>
      <c r="U66" s="55">
        <f t="shared" si="10"/>
        <v>55</v>
      </c>
      <c r="V66" s="57">
        <f t="shared" si="11"/>
        <v>77.913112244897945</v>
      </c>
      <c r="W66" s="58">
        <v>62</v>
      </c>
      <c r="X66" s="56">
        <v>68</v>
      </c>
      <c r="Y66" s="57" t="s">
        <v>402</v>
      </c>
      <c r="Z66" s="56">
        <v>136</v>
      </c>
      <c r="AA66" s="55"/>
      <c r="AB66" s="55"/>
      <c r="AC66" s="55"/>
      <c r="AD66" s="55"/>
    </row>
    <row r="67" spans="1:30" x14ac:dyDescent="0.15">
      <c r="A67" s="57" t="s">
        <v>399</v>
      </c>
      <c r="B67" s="57" t="s">
        <v>568</v>
      </c>
      <c r="C67" s="60">
        <v>2024</v>
      </c>
      <c r="D67" s="55" t="s">
        <v>569</v>
      </c>
      <c r="E67" s="59">
        <v>2437110106</v>
      </c>
      <c r="F67" s="55" t="s">
        <v>635</v>
      </c>
      <c r="G67" s="55">
        <v>90.67</v>
      </c>
      <c r="H67" s="55">
        <v>0</v>
      </c>
      <c r="I67" s="55">
        <f t="shared" si="6"/>
        <v>90.67</v>
      </c>
      <c r="J67" s="55">
        <f>VLOOKUP(F67,[3]Sheet1!$A:$B,2,FALSE)</f>
        <v>77.081632653061206</v>
      </c>
      <c r="K67" s="55">
        <v>1.2</v>
      </c>
      <c r="L67" s="55">
        <f t="shared" si="7"/>
        <v>78.281632653061209</v>
      </c>
      <c r="M67" s="55">
        <f>VLOOKUP(F67,[4]Sheet1!$A:$B,2,FALSE)</f>
        <v>83.15</v>
      </c>
      <c r="N67" s="55">
        <v>0</v>
      </c>
      <c r="O67" s="55">
        <f t="shared" si="8"/>
        <v>83.15</v>
      </c>
      <c r="P67" s="55">
        <v>60</v>
      </c>
      <c r="Q67" s="55">
        <v>0</v>
      </c>
      <c r="R67" s="55">
        <f t="shared" si="9"/>
        <v>60</v>
      </c>
      <c r="S67" s="55">
        <v>40</v>
      </c>
      <c r="T67" s="55">
        <v>18</v>
      </c>
      <c r="U67" s="55">
        <f t="shared" si="10"/>
        <v>58</v>
      </c>
      <c r="V67" s="57">
        <f t="shared" si="11"/>
        <v>77.835724489795922</v>
      </c>
      <c r="W67" s="58">
        <v>63</v>
      </c>
      <c r="X67" s="56">
        <v>73</v>
      </c>
      <c r="Y67" s="57" t="s">
        <v>402</v>
      </c>
      <c r="Z67" s="56">
        <v>136</v>
      </c>
      <c r="AA67" s="55"/>
      <c r="AB67" s="55"/>
      <c r="AC67" s="55"/>
      <c r="AD67" s="55"/>
    </row>
    <row r="68" spans="1:30" x14ac:dyDescent="0.15">
      <c r="A68" s="57" t="s">
        <v>399</v>
      </c>
      <c r="B68" s="57" t="s">
        <v>568</v>
      </c>
      <c r="C68" s="60">
        <v>2024</v>
      </c>
      <c r="D68" s="55" t="s">
        <v>573</v>
      </c>
      <c r="E68" s="59">
        <v>2315110430</v>
      </c>
      <c r="F68" s="55" t="s">
        <v>636</v>
      </c>
      <c r="G68" s="55">
        <v>90.75</v>
      </c>
      <c r="H68" s="55">
        <v>0</v>
      </c>
      <c r="I68" s="55">
        <f t="shared" si="6"/>
        <v>90.75</v>
      </c>
      <c r="J68" s="55">
        <f>VLOOKUP(F68,[3]Sheet1!$A:$B,2,FALSE)</f>
        <v>79.183673469387799</v>
      </c>
      <c r="K68" s="55">
        <v>0</v>
      </c>
      <c r="L68" s="55">
        <f t="shared" si="7"/>
        <v>79.183673469387799</v>
      </c>
      <c r="M68" s="55">
        <f>VLOOKUP(F68,[4]Sheet1!$A:$B,2,FALSE)</f>
        <v>70.5</v>
      </c>
      <c r="N68" s="55">
        <v>0</v>
      </c>
      <c r="O68" s="55">
        <f t="shared" si="8"/>
        <v>70.5</v>
      </c>
      <c r="P68" s="55">
        <v>60</v>
      </c>
      <c r="Q68" s="55">
        <v>0</v>
      </c>
      <c r="R68" s="55">
        <f t="shared" si="9"/>
        <v>60</v>
      </c>
      <c r="S68" s="55">
        <v>40</v>
      </c>
      <c r="T68" s="55">
        <v>10</v>
      </c>
      <c r="U68" s="55">
        <f t="shared" si="10"/>
        <v>50</v>
      </c>
      <c r="V68" s="57">
        <f t="shared" si="11"/>
        <v>77.48775510204085</v>
      </c>
      <c r="W68" s="58">
        <v>64</v>
      </c>
      <c r="X68" s="56">
        <v>56</v>
      </c>
      <c r="Y68" s="57" t="s">
        <v>402</v>
      </c>
      <c r="Z68" s="56">
        <v>136</v>
      </c>
      <c r="AA68" s="55"/>
      <c r="AB68" s="55"/>
      <c r="AC68" s="55"/>
      <c r="AD68" s="62"/>
    </row>
    <row r="69" spans="1:30" x14ac:dyDescent="0.15">
      <c r="A69" s="57" t="s">
        <v>399</v>
      </c>
      <c r="B69" s="57" t="s">
        <v>568</v>
      </c>
      <c r="C69" s="60">
        <v>2024</v>
      </c>
      <c r="D69" s="55" t="s">
        <v>573</v>
      </c>
      <c r="E69" s="59">
        <v>2437110015</v>
      </c>
      <c r="F69" s="55" t="s">
        <v>637</v>
      </c>
      <c r="G69" s="55">
        <v>90.75</v>
      </c>
      <c r="H69" s="55">
        <v>0</v>
      </c>
      <c r="I69" s="55">
        <f t="shared" ref="I69:I100" si="12">G69+H69</f>
        <v>90.75</v>
      </c>
      <c r="J69" s="55">
        <f>VLOOKUP(F69,[3]Sheet1!$A:$B,2,FALSE)</f>
        <v>78.693877551020407</v>
      </c>
      <c r="K69" s="55">
        <v>0</v>
      </c>
      <c r="L69" s="55">
        <f t="shared" ref="L69:L100" si="13">J69+K69</f>
        <v>78.693877551020407</v>
      </c>
      <c r="M69" s="55">
        <f>VLOOKUP(F69,[4]Sheet1!$A:$B,2,FALSE)</f>
        <v>82.65</v>
      </c>
      <c r="N69" s="55">
        <v>0</v>
      </c>
      <c r="O69" s="55">
        <f t="shared" ref="O69:O100" si="14">M69+N69</f>
        <v>82.65</v>
      </c>
      <c r="P69" s="55">
        <v>60</v>
      </c>
      <c r="Q69" s="55">
        <v>0</v>
      </c>
      <c r="R69" s="55">
        <f t="shared" ref="R69:R100" si="15">P69+Q69</f>
        <v>60</v>
      </c>
      <c r="S69" s="55">
        <v>40</v>
      </c>
      <c r="T69" s="55">
        <v>0</v>
      </c>
      <c r="U69" s="55">
        <f t="shared" ref="U69:U100" si="16">S69+T69</f>
        <v>40</v>
      </c>
      <c r="V69" s="57">
        <f t="shared" ref="V69:V100" si="17">I69*0.1+L69*0.75+O69*0.05+R69*0.05+U69*0.05</f>
        <v>77.227908163265312</v>
      </c>
      <c r="W69" s="58">
        <v>65</v>
      </c>
      <c r="X69" s="56">
        <v>59</v>
      </c>
      <c r="Y69" s="57" t="s">
        <v>402</v>
      </c>
      <c r="Z69" s="56">
        <v>136</v>
      </c>
      <c r="AA69" s="55"/>
      <c r="AB69" s="55"/>
      <c r="AC69" s="55"/>
      <c r="AD69" s="62"/>
    </row>
    <row r="70" spans="1:30" x14ac:dyDescent="0.15">
      <c r="A70" s="57" t="s">
        <v>399</v>
      </c>
      <c r="B70" s="57" t="s">
        <v>568</v>
      </c>
      <c r="C70" s="60">
        <v>2024</v>
      </c>
      <c r="D70" s="55" t="s">
        <v>571</v>
      </c>
      <c r="E70" s="59">
        <v>2421110174</v>
      </c>
      <c r="F70" s="55" t="s">
        <v>638</v>
      </c>
      <c r="G70" s="61">
        <v>91</v>
      </c>
      <c r="H70" s="55">
        <v>0.5</v>
      </c>
      <c r="I70" s="55">
        <f t="shared" si="12"/>
        <v>91.5</v>
      </c>
      <c r="J70" s="55">
        <f>VLOOKUP(F70,[3]Sheet1!$A:$B,2,FALSE)</f>
        <v>77.755102040816297</v>
      </c>
      <c r="K70" s="55">
        <v>1.2</v>
      </c>
      <c r="L70" s="55">
        <f t="shared" si="13"/>
        <v>78.9551020408163</v>
      </c>
      <c r="M70" s="55">
        <f>VLOOKUP(F70,[4]Sheet1!$A:$B,2,FALSE)</f>
        <v>74.150000000000006</v>
      </c>
      <c r="N70" s="55">
        <v>0</v>
      </c>
      <c r="O70" s="55">
        <f t="shared" si="14"/>
        <v>74.150000000000006</v>
      </c>
      <c r="P70" s="55">
        <v>60</v>
      </c>
      <c r="Q70" s="55">
        <v>0</v>
      </c>
      <c r="R70" s="55">
        <f t="shared" si="15"/>
        <v>60</v>
      </c>
      <c r="S70" s="55">
        <v>40</v>
      </c>
      <c r="T70" s="55">
        <v>0</v>
      </c>
      <c r="U70" s="55">
        <f t="shared" si="16"/>
        <v>40</v>
      </c>
      <c r="V70" s="57">
        <f t="shared" si="17"/>
        <v>77.073826530612223</v>
      </c>
      <c r="W70" s="58">
        <v>66</v>
      </c>
      <c r="X70" s="56">
        <v>69</v>
      </c>
      <c r="Y70" s="57" t="s">
        <v>402</v>
      </c>
      <c r="Z70" s="56">
        <v>136</v>
      </c>
      <c r="AA70" s="55"/>
      <c r="AB70" s="55"/>
      <c r="AC70" s="55"/>
      <c r="AD70" s="55"/>
    </row>
    <row r="71" spans="1:30" x14ac:dyDescent="0.15">
      <c r="A71" s="57" t="s">
        <v>399</v>
      </c>
      <c r="B71" s="57" t="s">
        <v>568</v>
      </c>
      <c r="C71" s="60">
        <v>2024</v>
      </c>
      <c r="D71" s="55" t="s">
        <v>569</v>
      </c>
      <c r="E71" s="59">
        <v>2437110094</v>
      </c>
      <c r="F71" s="55" t="s">
        <v>639</v>
      </c>
      <c r="G71" s="55">
        <v>89</v>
      </c>
      <c r="H71" s="55">
        <v>0.5</v>
      </c>
      <c r="I71" s="55">
        <f t="shared" si="12"/>
        <v>89.5</v>
      </c>
      <c r="J71" s="55">
        <f>VLOOKUP(F71,[3]Sheet1!$A:$B,2,FALSE)</f>
        <v>73.877551020408205</v>
      </c>
      <c r="K71" s="55">
        <v>0</v>
      </c>
      <c r="L71" s="55">
        <f t="shared" si="13"/>
        <v>73.877551020408205</v>
      </c>
      <c r="M71" s="55">
        <f>VLOOKUP(F71,[4]Sheet1!$A:$B,2,FALSE)</f>
        <v>80.3</v>
      </c>
      <c r="N71" s="55">
        <v>0</v>
      </c>
      <c r="O71" s="55">
        <f t="shared" si="14"/>
        <v>80.3</v>
      </c>
      <c r="P71" s="55">
        <v>60</v>
      </c>
      <c r="Q71" s="55">
        <v>26</v>
      </c>
      <c r="R71" s="55">
        <f t="shared" si="15"/>
        <v>86</v>
      </c>
      <c r="S71" s="55">
        <v>40</v>
      </c>
      <c r="T71" s="55">
        <v>48</v>
      </c>
      <c r="U71" s="55">
        <f t="shared" si="16"/>
        <v>88</v>
      </c>
      <c r="V71" s="57">
        <f t="shared" si="17"/>
        <v>77.073163265306164</v>
      </c>
      <c r="W71" s="58">
        <v>67</v>
      </c>
      <c r="X71" s="56">
        <v>86</v>
      </c>
      <c r="Y71" s="57" t="s">
        <v>414</v>
      </c>
      <c r="Z71" s="56">
        <v>136</v>
      </c>
      <c r="AA71" s="55"/>
      <c r="AB71" s="55"/>
      <c r="AC71" s="55"/>
      <c r="AD71" s="55"/>
    </row>
    <row r="72" spans="1:30" x14ac:dyDescent="0.15">
      <c r="A72" s="57" t="s">
        <v>399</v>
      </c>
      <c r="B72" s="57" t="s">
        <v>568</v>
      </c>
      <c r="C72" s="60">
        <v>2024</v>
      </c>
      <c r="D72" s="55" t="s">
        <v>569</v>
      </c>
      <c r="E72" s="59">
        <v>2421110238</v>
      </c>
      <c r="F72" s="55" t="s">
        <v>640</v>
      </c>
      <c r="G72" s="55">
        <v>91.67</v>
      </c>
      <c r="H72" s="55">
        <v>0</v>
      </c>
      <c r="I72" s="55">
        <f t="shared" si="12"/>
        <v>91.67</v>
      </c>
      <c r="J72" s="55">
        <f>VLOOKUP(F72,[3]Sheet1!$A:$B,2,FALSE)</f>
        <v>78.938775510204096</v>
      </c>
      <c r="K72" s="55">
        <v>0</v>
      </c>
      <c r="L72" s="55">
        <f t="shared" si="13"/>
        <v>78.938775510204096</v>
      </c>
      <c r="M72" s="55">
        <f>VLOOKUP(F72,[4]Sheet1!$A:$B,2,FALSE)</f>
        <v>72.3</v>
      </c>
      <c r="N72" s="55">
        <v>0</v>
      </c>
      <c r="O72" s="55">
        <f t="shared" si="14"/>
        <v>72.3</v>
      </c>
      <c r="P72" s="55">
        <v>60</v>
      </c>
      <c r="Q72" s="55">
        <v>0</v>
      </c>
      <c r="R72" s="55">
        <f t="shared" si="15"/>
        <v>60</v>
      </c>
      <c r="S72" s="55">
        <v>40</v>
      </c>
      <c r="T72" s="55">
        <v>0</v>
      </c>
      <c r="U72" s="55">
        <f t="shared" si="16"/>
        <v>40</v>
      </c>
      <c r="V72" s="57">
        <f t="shared" si="17"/>
        <v>76.986081632653068</v>
      </c>
      <c r="W72" s="58">
        <v>68</v>
      </c>
      <c r="X72" s="56">
        <v>57</v>
      </c>
      <c r="Y72" s="57" t="s">
        <v>402</v>
      </c>
      <c r="Z72" s="56">
        <v>136</v>
      </c>
      <c r="AA72" s="55"/>
      <c r="AB72" s="55"/>
      <c r="AC72" s="55"/>
      <c r="AD72" s="55"/>
    </row>
    <row r="73" spans="1:30" x14ac:dyDescent="0.15">
      <c r="A73" s="57" t="s">
        <v>399</v>
      </c>
      <c r="B73" s="57" t="s">
        <v>568</v>
      </c>
      <c r="C73" s="60">
        <v>2024</v>
      </c>
      <c r="D73" s="55" t="s">
        <v>577</v>
      </c>
      <c r="E73" s="59">
        <v>2437110032</v>
      </c>
      <c r="F73" s="55" t="s">
        <v>641</v>
      </c>
      <c r="G73" s="55">
        <v>90.33</v>
      </c>
      <c r="H73" s="55">
        <v>0</v>
      </c>
      <c r="I73" s="55">
        <f t="shared" si="12"/>
        <v>90.33</v>
      </c>
      <c r="J73" s="55">
        <f>VLOOKUP(F73,[3]Sheet1!$A:$B,2,FALSE)</f>
        <v>78.183673469387799</v>
      </c>
      <c r="K73" s="55">
        <v>0</v>
      </c>
      <c r="L73" s="55">
        <f t="shared" si="13"/>
        <v>78.183673469387799</v>
      </c>
      <c r="M73" s="55">
        <f>VLOOKUP(F73,[4]Sheet1!$A:$B,2,FALSE)</f>
        <v>83.075000000000003</v>
      </c>
      <c r="N73" s="55">
        <v>0</v>
      </c>
      <c r="O73" s="55">
        <f t="shared" si="14"/>
        <v>83.075000000000003</v>
      </c>
      <c r="P73" s="55">
        <v>60</v>
      </c>
      <c r="Q73" s="55">
        <v>0</v>
      </c>
      <c r="R73" s="55">
        <f t="shared" si="15"/>
        <v>60</v>
      </c>
      <c r="S73" s="55">
        <v>40</v>
      </c>
      <c r="T73" s="55">
        <v>0</v>
      </c>
      <c r="U73" s="55">
        <f t="shared" si="16"/>
        <v>40</v>
      </c>
      <c r="V73" s="57">
        <f t="shared" si="17"/>
        <v>76.824505102040845</v>
      </c>
      <c r="W73" s="58">
        <v>69</v>
      </c>
      <c r="X73" s="56">
        <v>67</v>
      </c>
      <c r="Y73" s="57" t="s">
        <v>402</v>
      </c>
      <c r="Z73" s="56">
        <v>136</v>
      </c>
      <c r="AA73" s="55"/>
      <c r="AB73" s="55"/>
      <c r="AC73" s="55"/>
      <c r="AD73" s="55"/>
    </row>
    <row r="74" spans="1:30" x14ac:dyDescent="0.15">
      <c r="A74" s="57" t="s">
        <v>399</v>
      </c>
      <c r="B74" s="57" t="s">
        <v>568</v>
      </c>
      <c r="C74" s="60">
        <v>2024</v>
      </c>
      <c r="D74" s="55" t="s">
        <v>573</v>
      </c>
      <c r="E74" s="59">
        <v>2437110019</v>
      </c>
      <c r="F74" s="55" t="s">
        <v>642</v>
      </c>
      <c r="G74" s="55">
        <v>90.5</v>
      </c>
      <c r="H74" s="55">
        <v>0</v>
      </c>
      <c r="I74" s="55">
        <f t="shared" si="12"/>
        <v>90.5</v>
      </c>
      <c r="J74" s="55">
        <f>VLOOKUP(F74,[3]Sheet1!$A:$B,2,FALSE)</f>
        <v>78.387755102040799</v>
      </c>
      <c r="K74" s="55">
        <v>0</v>
      </c>
      <c r="L74" s="55">
        <f t="shared" si="13"/>
        <v>78.387755102040799</v>
      </c>
      <c r="M74" s="55">
        <f>VLOOKUP(F74,[4]Sheet1!$A:$B,2,FALSE)</f>
        <v>77.2</v>
      </c>
      <c r="N74" s="55">
        <v>0</v>
      </c>
      <c r="O74" s="55">
        <f t="shared" si="14"/>
        <v>77.2</v>
      </c>
      <c r="P74" s="55">
        <v>60</v>
      </c>
      <c r="Q74" s="55">
        <v>0</v>
      </c>
      <c r="R74" s="55">
        <f t="shared" si="15"/>
        <v>60</v>
      </c>
      <c r="S74" s="55">
        <v>40</v>
      </c>
      <c r="T74" s="55">
        <v>0</v>
      </c>
      <c r="U74" s="55">
        <f t="shared" si="16"/>
        <v>40</v>
      </c>
      <c r="V74" s="57">
        <f t="shared" si="17"/>
        <v>76.7008163265306</v>
      </c>
      <c r="W74" s="58">
        <v>70</v>
      </c>
      <c r="X74" s="56">
        <v>64</v>
      </c>
      <c r="Y74" s="57" t="s">
        <v>402</v>
      </c>
      <c r="Z74" s="56">
        <v>136</v>
      </c>
      <c r="AA74" s="55"/>
      <c r="AB74" s="55"/>
      <c r="AC74" s="55"/>
      <c r="AD74" s="62"/>
    </row>
    <row r="75" spans="1:30" x14ac:dyDescent="0.15">
      <c r="A75" s="57" t="s">
        <v>399</v>
      </c>
      <c r="B75" s="57" t="s">
        <v>568</v>
      </c>
      <c r="C75" s="60">
        <v>2024</v>
      </c>
      <c r="D75" s="55" t="s">
        <v>571</v>
      </c>
      <c r="E75" s="59">
        <v>2437110062</v>
      </c>
      <c r="F75" s="55" t="s">
        <v>643</v>
      </c>
      <c r="G75" s="61">
        <v>90.875</v>
      </c>
      <c r="H75" s="55">
        <v>0</v>
      </c>
      <c r="I75" s="55">
        <f t="shared" si="12"/>
        <v>90.875</v>
      </c>
      <c r="J75" s="55">
        <f>VLOOKUP(F75,[3]Sheet1!$A:$B,2,FALSE)</f>
        <v>78.693877551020407</v>
      </c>
      <c r="K75" s="55">
        <v>0</v>
      </c>
      <c r="L75" s="55">
        <f t="shared" si="13"/>
        <v>78.693877551020407</v>
      </c>
      <c r="M75" s="55">
        <f>VLOOKUP(F75,[4]Sheet1!$A:$B,2,FALSE)</f>
        <v>70.2</v>
      </c>
      <c r="N75" s="55">
        <v>0</v>
      </c>
      <c r="O75" s="55">
        <f t="shared" si="14"/>
        <v>70.2</v>
      </c>
      <c r="P75" s="55">
        <v>60</v>
      </c>
      <c r="Q75" s="55">
        <v>0</v>
      </c>
      <c r="R75" s="55">
        <f t="shared" si="15"/>
        <v>60</v>
      </c>
      <c r="S75" s="55">
        <v>40</v>
      </c>
      <c r="T75" s="55">
        <v>0</v>
      </c>
      <c r="U75" s="55">
        <f t="shared" si="16"/>
        <v>40</v>
      </c>
      <c r="V75" s="57">
        <f t="shared" si="17"/>
        <v>76.617908163265312</v>
      </c>
      <c r="W75" s="58">
        <v>71</v>
      </c>
      <c r="X75" s="56">
        <v>60</v>
      </c>
      <c r="Y75" s="57" t="s">
        <v>402</v>
      </c>
      <c r="Z75" s="56">
        <v>136</v>
      </c>
      <c r="AA75" s="55"/>
      <c r="AB75" s="55"/>
      <c r="AC75" s="55"/>
      <c r="AD75" s="55"/>
    </row>
    <row r="76" spans="1:30" x14ac:dyDescent="0.15">
      <c r="A76" s="57" t="s">
        <v>399</v>
      </c>
      <c r="B76" s="57" t="s">
        <v>568</v>
      </c>
      <c r="C76" s="60">
        <v>2024</v>
      </c>
      <c r="D76" s="55" t="s">
        <v>577</v>
      </c>
      <c r="E76" s="59">
        <v>2437110050</v>
      </c>
      <c r="F76" s="55" t="s">
        <v>644</v>
      </c>
      <c r="G76" s="55">
        <v>90</v>
      </c>
      <c r="H76" s="55">
        <v>0.5</v>
      </c>
      <c r="I76" s="55">
        <f t="shared" si="12"/>
        <v>90.5</v>
      </c>
      <c r="J76" s="55">
        <f>VLOOKUP(F76,[3]Sheet1!$A:$B,2,FALSE)</f>
        <v>77.591836734693899</v>
      </c>
      <c r="K76" s="55">
        <v>1.2</v>
      </c>
      <c r="L76" s="55">
        <f t="shared" si="13"/>
        <v>78.791836734693902</v>
      </c>
      <c r="M76" s="55">
        <f>VLOOKUP(F76,[4]Sheet1!$A:$B,2,FALSE)</f>
        <v>68.7</v>
      </c>
      <c r="N76" s="55">
        <v>0</v>
      </c>
      <c r="O76" s="55">
        <f t="shared" si="14"/>
        <v>68.7</v>
      </c>
      <c r="P76" s="55">
        <v>60</v>
      </c>
      <c r="Q76" s="55">
        <v>0</v>
      </c>
      <c r="R76" s="55">
        <f t="shared" si="15"/>
        <v>60</v>
      </c>
      <c r="S76" s="55">
        <v>40</v>
      </c>
      <c r="T76" s="55">
        <v>0</v>
      </c>
      <c r="U76" s="55">
        <f t="shared" si="16"/>
        <v>40</v>
      </c>
      <c r="V76" s="57">
        <f t="shared" si="17"/>
        <v>76.578877551020426</v>
      </c>
      <c r="W76" s="58">
        <v>72</v>
      </c>
      <c r="X76" s="56">
        <v>72</v>
      </c>
      <c r="Y76" s="57" t="s">
        <v>402</v>
      </c>
      <c r="Z76" s="56">
        <v>136</v>
      </c>
      <c r="AA76" s="55"/>
      <c r="AB76" s="55"/>
      <c r="AC76" s="55"/>
      <c r="AD76" s="55"/>
    </row>
    <row r="77" spans="1:30" x14ac:dyDescent="0.15">
      <c r="A77" s="57" t="s">
        <v>399</v>
      </c>
      <c r="B77" s="57" t="s">
        <v>568</v>
      </c>
      <c r="C77" s="60">
        <v>2024</v>
      </c>
      <c r="D77" s="55" t="s">
        <v>577</v>
      </c>
      <c r="E77" s="59">
        <v>2437110060</v>
      </c>
      <c r="F77" s="55" t="s">
        <v>645</v>
      </c>
      <c r="G77" s="55">
        <v>91</v>
      </c>
      <c r="H77" s="55">
        <v>0</v>
      </c>
      <c r="I77" s="55">
        <f t="shared" si="12"/>
        <v>91</v>
      </c>
      <c r="J77" s="55">
        <f>VLOOKUP(F77,[3]Sheet1!$A:$B,2,FALSE)</f>
        <v>78.285714285714306</v>
      </c>
      <c r="K77" s="55">
        <v>0</v>
      </c>
      <c r="L77" s="55">
        <f t="shared" si="13"/>
        <v>78.285714285714306</v>
      </c>
      <c r="M77" s="55">
        <f>VLOOKUP(F77,[4]Sheet1!$A:$B,2,FALSE)</f>
        <v>71.95</v>
      </c>
      <c r="N77" s="55">
        <v>0</v>
      </c>
      <c r="O77" s="55">
        <f t="shared" si="14"/>
        <v>71.95</v>
      </c>
      <c r="P77" s="55">
        <v>60</v>
      </c>
      <c r="Q77" s="55">
        <v>0</v>
      </c>
      <c r="R77" s="55">
        <f t="shared" si="15"/>
        <v>60</v>
      </c>
      <c r="S77" s="55">
        <v>40</v>
      </c>
      <c r="T77" s="55">
        <v>0</v>
      </c>
      <c r="U77" s="55">
        <f t="shared" si="16"/>
        <v>40</v>
      </c>
      <c r="V77" s="57">
        <f t="shared" si="17"/>
        <v>76.411785714285728</v>
      </c>
      <c r="W77" s="58">
        <v>73</v>
      </c>
      <c r="X77" s="56">
        <v>65</v>
      </c>
      <c r="Y77" s="57" t="s">
        <v>402</v>
      </c>
      <c r="Z77" s="56">
        <v>136</v>
      </c>
      <c r="AA77" s="55"/>
      <c r="AB77" s="55"/>
      <c r="AC77" s="55"/>
      <c r="AD77" s="55"/>
    </row>
    <row r="78" spans="1:30" x14ac:dyDescent="0.15">
      <c r="A78" s="57" t="s">
        <v>399</v>
      </c>
      <c r="B78" s="57" t="s">
        <v>568</v>
      </c>
      <c r="C78" s="60">
        <v>2024</v>
      </c>
      <c r="D78" s="55" t="s">
        <v>577</v>
      </c>
      <c r="E78" s="59">
        <v>2437110036</v>
      </c>
      <c r="F78" s="55" t="s">
        <v>646</v>
      </c>
      <c r="G78" s="55">
        <v>90.33</v>
      </c>
      <c r="H78" s="55">
        <v>0</v>
      </c>
      <c r="I78" s="55">
        <f t="shared" si="12"/>
        <v>90.33</v>
      </c>
      <c r="J78" s="55">
        <f>VLOOKUP(F78,[3]Sheet1!$A:$B,2,FALSE)</f>
        <v>78.244897959183703</v>
      </c>
      <c r="K78" s="55">
        <v>0</v>
      </c>
      <c r="L78" s="55">
        <f t="shared" si="13"/>
        <v>78.244897959183703</v>
      </c>
      <c r="M78" s="55">
        <f>VLOOKUP(F78,[4]Sheet1!$A:$B,2,FALSE)</f>
        <v>64.849999999999994</v>
      </c>
      <c r="N78" s="55">
        <v>0</v>
      </c>
      <c r="O78" s="55">
        <f t="shared" si="14"/>
        <v>64.849999999999994</v>
      </c>
      <c r="P78" s="55">
        <v>60</v>
      </c>
      <c r="Q78" s="55">
        <v>0</v>
      </c>
      <c r="R78" s="55">
        <f t="shared" si="15"/>
        <v>60</v>
      </c>
      <c r="S78" s="55">
        <v>40</v>
      </c>
      <c r="T78" s="55">
        <v>0</v>
      </c>
      <c r="U78" s="55">
        <f t="shared" si="16"/>
        <v>40</v>
      </c>
      <c r="V78" s="57">
        <f t="shared" si="17"/>
        <v>75.959173469387764</v>
      </c>
      <c r="W78" s="58">
        <v>74</v>
      </c>
      <c r="X78" s="56">
        <v>66</v>
      </c>
      <c r="Y78" s="57" t="s">
        <v>414</v>
      </c>
      <c r="Z78" s="56">
        <v>136</v>
      </c>
      <c r="AA78" s="55"/>
      <c r="AB78" s="55"/>
      <c r="AC78" s="55"/>
      <c r="AD78" s="55"/>
    </row>
    <row r="79" spans="1:30" x14ac:dyDescent="0.15">
      <c r="A79" s="57" t="s">
        <v>399</v>
      </c>
      <c r="B79" s="57" t="s">
        <v>568</v>
      </c>
      <c r="C79" s="60">
        <v>2024</v>
      </c>
      <c r="D79" s="55" t="s">
        <v>577</v>
      </c>
      <c r="E79" s="59">
        <v>2437110044</v>
      </c>
      <c r="F79" s="55" t="s">
        <v>647</v>
      </c>
      <c r="G79" s="55">
        <v>89.33</v>
      </c>
      <c r="H79" s="55">
        <v>0</v>
      </c>
      <c r="I79" s="55">
        <f t="shared" si="12"/>
        <v>89.33</v>
      </c>
      <c r="J79" s="55">
        <f>VLOOKUP(F79,[3]Sheet1!$A:$B,2,FALSE)</f>
        <v>76.959183673469397</v>
      </c>
      <c r="K79" s="55">
        <v>0</v>
      </c>
      <c r="L79" s="55">
        <f t="shared" si="13"/>
        <v>76.959183673469397</v>
      </c>
      <c r="M79" s="55">
        <f>VLOOKUP(F79,[4]Sheet1!$A:$B,2,FALSE)</f>
        <v>81.05</v>
      </c>
      <c r="N79" s="55">
        <v>0</v>
      </c>
      <c r="O79" s="55">
        <f t="shared" si="14"/>
        <v>81.05</v>
      </c>
      <c r="P79" s="55">
        <v>60</v>
      </c>
      <c r="Q79" s="55">
        <v>0</v>
      </c>
      <c r="R79" s="55">
        <f t="shared" si="15"/>
        <v>60</v>
      </c>
      <c r="S79" s="55">
        <v>40</v>
      </c>
      <c r="T79" s="55">
        <v>0</v>
      </c>
      <c r="U79" s="55">
        <f t="shared" si="16"/>
        <v>40</v>
      </c>
      <c r="V79" s="57">
        <f t="shared" si="17"/>
        <v>75.704887755102035</v>
      </c>
      <c r="W79" s="58">
        <v>75</v>
      </c>
      <c r="X79" s="56">
        <v>75</v>
      </c>
      <c r="Y79" s="57" t="s">
        <v>402</v>
      </c>
      <c r="Z79" s="56">
        <v>136</v>
      </c>
      <c r="AA79" s="55"/>
      <c r="AB79" s="55"/>
      <c r="AC79" s="55"/>
      <c r="AD79" s="55"/>
    </row>
    <row r="80" spans="1:30" x14ac:dyDescent="0.15">
      <c r="A80" s="57" t="s">
        <v>399</v>
      </c>
      <c r="B80" s="57" t="s">
        <v>568</v>
      </c>
      <c r="C80" s="60">
        <v>2024</v>
      </c>
      <c r="D80" s="55" t="s">
        <v>571</v>
      </c>
      <c r="E80" s="59">
        <v>2437110084</v>
      </c>
      <c r="F80" s="55" t="s">
        <v>648</v>
      </c>
      <c r="G80" s="61">
        <v>90.5</v>
      </c>
      <c r="H80" s="55">
        <v>0</v>
      </c>
      <c r="I80" s="55">
        <f t="shared" si="12"/>
        <v>90.5</v>
      </c>
      <c r="J80" s="55">
        <f>VLOOKUP(F80,[3]Sheet1!$A:$B,2,FALSE)</f>
        <v>77.653061224489804</v>
      </c>
      <c r="K80" s="55">
        <v>0</v>
      </c>
      <c r="L80" s="55">
        <f t="shared" si="13"/>
        <v>77.653061224489804</v>
      </c>
      <c r="M80" s="55">
        <f>VLOOKUP(F80,[4]Sheet1!$A:$B,2,FALSE)</f>
        <v>68.2</v>
      </c>
      <c r="N80" s="55">
        <v>0</v>
      </c>
      <c r="O80" s="55">
        <f t="shared" si="14"/>
        <v>68.2</v>
      </c>
      <c r="P80" s="55">
        <v>60</v>
      </c>
      <c r="Q80" s="55">
        <v>0</v>
      </c>
      <c r="R80" s="55">
        <f t="shared" si="15"/>
        <v>60</v>
      </c>
      <c r="S80" s="55">
        <v>40</v>
      </c>
      <c r="T80" s="55">
        <v>0</v>
      </c>
      <c r="U80" s="55">
        <f t="shared" si="16"/>
        <v>40</v>
      </c>
      <c r="V80" s="57">
        <f t="shared" si="17"/>
        <v>75.699795918367343</v>
      </c>
      <c r="W80" s="58">
        <v>76</v>
      </c>
      <c r="X80" s="56">
        <v>70</v>
      </c>
      <c r="Y80" s="57" t="s">
        <v>402</v>
      </c>
      <c r="Z80" s="56">
        <v>136</v>
      </c>
      <c r="AA80" s="55"/>
      <c r="AB80" s="55"/>
      <c r="AC80" s="55"/>
      <c r="AD80" s="55"/>
    </row>
    <row r="81" spans="1:30" x14ac:dyDescent="0.15">
      <c r="A81" s="57" t="s">
        <v>399</v>
      </c>
      <c r="B81" s="57" t="s">
        <v>568</v>
      </c>
      <c r="C81" s="60">
        <v>2024</v>
      </c>
      <c r="D81" s="55" t="s">
        <v>573</v>
      </c>
      <c r="E81" s="59">
        <v>2437110026</v>
      </c>
      <c r="F81" s="55" t="s">
        <v>649</v>
      </c>
      <c r="G81" s="55">
        <v>90</v>
      </c>
      <c r="H81" s="55">
        <v>0</v>
      </c>
      <c r="I81" s="55">
        <f t="shared" si="12"/>
        <v>90</v>
      </c>
      <c r="J81" s="55">
        <f>VLOOKUP(F81,[3]Sheet1!$A:$B,2,FALSE)</f>
        <v>76.265306122449005</v>
      </c>
      <c r="K81" s="55">
        <v>1.2</v>
      </c>
      <c r="L81" s="55">
        <f t="shared" si="13"/>
        <v>77.465306122449007</v>
      </c>
      <c r="M81" s="55">
        <f>VLOOKUP(F81,[4]Sheet1!$A:$B,2,FALSE)</f>
        <v>68.875</v>
      </c>
      <c r="N81" s="55">
        <v>0</v>
      </c>
      <c r="O81" s="55">
        <f t="shared" si="14"/>
        <v>68.875</v>
      </c>
      <c r="P81" s="55">
        <v>60</v>
      </c>
      <c r="Q81" s="55">
        <v>0</v>
      </c>
      <c r="R81" s="55">
        <f t="shared" si="15"/>
        <v>60</v>
      </c>
      <c r="S81" s="55">
        <v>40</v>
      </c>
      <c r="T81" s="55">
        <v>0</v>
      </c>
      <c r="U81" s="55">
        <f t="shared" si="16"/>
        <v>40</v>
      </c>
      <c r="V81" s="57">
        <f t="shared" si="17"/>
        <v>75.542729591836746</v>
      </c>
      <c r="W81" s="58">
        <v>77</v>
      </c>
      <c r="X81" s="56">
        <v>78</v>
      </c>
      <c r="Y81" s="57" t="s">
        <v>402</v>
      </c>
      <c r="Z81" s="56">
        <v>136</v>
      </c>
      <c r="AA81" s="55"/>
      <c r="AB81" s="55"/>
      <c r="AC81" s="55"/>
      <c r="AD81" s="55"/>
    </row>
    <row r="82" spans="1:30" x14ac:dyDescent="0.15">
      <c r="A82" s="57" t="s">
        <v>399</v>
      </c>
      <c r="B82" s="57" t="s">
        <v>568</v>
      </c>
      <c r="C82" s="60">
        <v>2024</v>
      </c>
      <c r="D82" s="55" t="s">
        <v>577</v>
      </c>
      <c r="E82" s="59">
        <v>2437110054</v>
      </c>
      <c r="F82" s="55" t="s">
        <v>650</v>
      </c>
      <c r="G82" s="55">
        <v>90.33</v>
      </c>
      <c r="H82" s="55">
        <v>0</v>
      </c>
      <c r="I82" s="55">
        <f t="shared" si="12"/>
        <v>90.33</v>
      </c>
      <c r="J82" s="55">
        <f>VLOOKUP(F82,[3]Sheet1!$A:$B,2,FALSE)</f>
        <v>74.387755102040799</v>
      </c>
      <c r="K82" s="55">
        <v>0</v>
      </c>
      <c r="L82" s="55">
        <f t="shared" si="13"/>
        <v>74.387755102040799</v>
      </c>
      <c r="M82" s="55">
        <f>VLOOKUP(F82,[4]Sheet1!$A:$B,2,FALSE)</f>
        <v>92.35</v>
      </c>
      <c r="N82" s="55">
        <v>0</v>
      </c>
      <c r="O82" s="55">
        <f t="shared" si="14"/>
        <v>92.35</v>
      </c>
      <c r="P82" s="55">
        <v>60</v>
      </c>
      <c r="Q82" s="55">
        <v>0</v>
      </c>
      <c r="R82" s="55">
        <f t="shared" si="15"/>
        <v>60</v>
      </c>
      <c r="S82" s="55">
        <v>40</v>
      </c>
      <c r="T82" s="55">
        <v>20</v>
      </c>
      <c r="U82" s="55">
        <f t="shared" si="16"/>
        <v>60</v>
      </c>
      <c r="V82" s="57">
        <f t="shared" si="17"/>
        <v>75.441316326530597</v>
      </c>
      <c r="W82" s="58">
        <v>78</v>
      </c>
      <c r="X82" s="56">
        <v>83</v>
      </c>
      <c r="Y82" s="57" t="s">
        <v>402</v>
      </c>
      <c r="Z82" s="56">
        <v>136</v>
      </c>
      <c r="AA82" s="55"/>
      <c r="AB82" s="55"/>
      <c r="AC82" s="55"/>
      <c r="AD82" s="55"/>
    </row>
    <row r="83" spans="1:30" x14ac:dyDescent="0.15">
      <c r="A83" s="57" t="s">
        <v>399</v>
      </c>
      <c r="B83" s="57" t="s">
        <v>568</v>
      </c>
      <c r="C83" s="60">
        <v>2024</v>
      </c>
      <c r="D83" s="55" t="s">
        <v>573</v>
      </c>
      <c r="E83" s="59">
        <v>2408110069</v>
      </c>
      <c r="F83" s="55" t="s">
        <v>651</v>
      </c>
      <c r="G83" s="55">
        <v>90.25</v>
      </c>
      <c r="H83" s="55">
        <v>0</v>
      </c>
      <c r="I83" s="55">
        <f t="shared" si="12"/>
        <v>90.25</v>
      </c>
      <c r="J83" s="55">
        <f>VLOOKUP(F83,[3]Sheet1!$A:$B,2,FALSE)</f>
        <v>76.612244897959201</v>
      </c>
      <c r="K83" s="55">
        <v>0</v>
      </c>
      <c r="L83" s="55">
        <f t="shared" si="13"/>
        <v>76.612244897959201</v>
      </c>
      <c r="M83" s="55">
        <f>VLOOKUP(F83,[4]Sheet1!$A:$B,2,FALSE)</f>
        <v>72.45</v>
      </c>
      <c r="N83" s="55">
        <v>0</v>
      </c>
      <c r="O83" s="55">
        <f t="shared" si="14"/>
        <v>72.45</v>
      </c>
      <c r="P83" s="55">
        <v>60</v>
      </c>
      <c r="Q83" s="55">
        <v>0</v>
      </c>
      <c r="R83" s="55">
        <f t="shared" si="15"/>
        <v>60</v>
      </c>
      <c r="S83" s="55">
        <v>40</v>
      </c>
      <c r="T83" s="55">
        <v>0</v>
      </c>
      <c r="U83" s="55">
        <f t="shared" si="16"/>
        <v>40</v>
      </c>
      <c r="V83" s="57">
        <f t="shared" si="17"/>
        <v>75.106683673469405</v>
      </c>
      <c r="W83" s="58">
        <v>79</v>
      </c>
      <c r="X83" s="56">
        <v>77</v>
      </c>
      <c r="Y83" s="57" t="s">
        <v>402</v>
      </c>
      <c r="Z83" s="56">
        <v>136</v>
      </c>
      <c r="AA83" s="55"/>
      <c r="AB83" s="55"/>
      <c r="AC83" s="55"/>
      <c r="AD83" s="62"/>
    </row>
    <row r="84" spans="1:30" x14ac:dyDescent="0.15">
      <c r="A84" s="57" t="s">
        <v>399</v>
      </c>
      <c r="B84" s="57" t="s">
        <v>568</v>
      </c>
      <c r="C84" s="60">
        <v>2024</v>
      </c>
      <c r="D84" s="55" t="s">
        <v>571</v>
      </c>
      <c r="E84" s="59">
        <v>2437110068</v>
      </c>
      <c r="F84" s="55" t="s">
        <v>652</v>
      </c>
      <c r="G84" s="61">
        <v>91</v>
      </c>
      <c r="H84" s="55">
        <v>0</v>
      </c>
      <c r="I84" s="55">
        <f t="shared" si="12"/>
        <v>91</v>
      </c>
      <c r="J84" s="55">
        <f>VLOOKUP(F84,[3]Sheet1!$A:$B,2,FALSE)</f>
        <v>76.653061224489804</v>
      </c>
      <c r="K84" s="55">
        <v>0</v>
      </c>
      <c r="L84" s="55">
        <f t="shared" si="13"/>
        <v>76.653061224489804</v>
      </c>
      <c r="M84" s="55">
        <f>VLOOKUP(F84,[4]Sheet1!$A:$B,2,FALSE)</f>
        <v>67.099999999999994</v>
      </c>
      <c r="N84" s="55">
        <v>0</v>
      </c>
      <c r="O84" s="55">
        <f t="shared" si="14"/>
        <v>67.099999999999994</v>
      </c>
      <c r="P84" s="55">
        <v>60</v>
      </c>
      <c r="Q84" s="55">
        <v>0</v>
      </c>
      <c r="R84" s="55">
        <f t="shared" si="15"/>
        <v>60</v>
      </c>
      <c r="S84" s="55">
        <v>40</v>
      </c>
      <c r="T84" s="55">
        <v>0</v>
      </c>
      <c r="U84" s="55">
        <f t="shared" si="16"/>
        <v>40</v>
      </c>
      <c r="V84" s="57">
        <f t="shared" si="17"/>
        <v>74.944795918367348</v>
      </c>
      <c r="W84" s="58">
        <v>80</v>
      </c>
      <c r="X84" s="56">
        <v>76</v>
      </c>
      <c r="Y84" s="57" t="s">
        <v>414</v>
      </c>
      <c r="Z84" s="56">
        <v>136</v>
      </c>
      <c r="AA84" s="55"/>
      <c r="AB84" s="55"/>
      <c r="AC84" s="55"/>
      <c r="AD84" s="55"/>
    </row>
    <row r="85" spans="1:30" x14ac:dyDescent="0.15">
      <c r="A85" s="57" t="s">
        <v>399</v>
      </c>
      <c r="B85" s="57" t="s">
        <v>568</v>
      </c>
      <c r="C85" s="60">
        <v>2024</v>
      </c>
      <c r="D85" s="55" t="s">
        <v>571</v>
      </c>
      <c r="E85" s="59">
        <v>2437110069</v>
      </c>
      <c r="F85" s="55" t="s">
        <v>653</v>
      </c>
      <c r="G85" s="61">
        <v>89.875</v>
      </c>
      <c r="H85" s="55">
        <v>0</v>
      </c>
      <c r="I85" s="55">
        <f t="shared" si="12"/>
        <v>89.875</v>
      </c>
      <c r="J85" s="55">
        <f>VLOOKUP(F85,[3]Sheet1!$A:$B,2,FALSE)</f>
        <v>76.061224489795904</v>
      </c>
      <c r="K85" s="55">
        <v>0</v>
      </c>
      <c r="L85" s="55">
        <f t="shared" si="13"/>
        <v>76.061224489795904</v>
      </c>
      <c r="M85" s="55">
        <f>VLOOKUP(F85,[4]Sheet1!$A:$B,2,FALSE)</f>
        <v>72.45</v>
      </c>
      <c r="N85" s="55">
        <v>0</v>
      </c>
      <c r="O85" s="55">
        <f t="shared" si="14"/>
        <v>72.45</v>
      </c>
      <c r="P85" s="55">
        <v>60</v>
      </c>
      <c r="Q85" s="55">
        <v>0</v>
      </c>
      <c r="R85" s="55">
        <f t="shared" si="15"/>
        <v>60</v>
      </c>
      <c r="S85" s="55">
        <v>40</v>
      </c>
      <c r="T85" s="55">
        <v>0</v>
      </c>
      <c r="U85" s="55">
        <f t="shared" si="16"/>
        <v>40</v>
      </c>
      <c r="V85" s="57">
        <f t="shared" si="17"/>
        <v>74.655918367346928</v>
      </c>
      <c r="W85" s="58">
        <v>81</v>
      </c>
      <c r="X85" s="56">
        <v>79</v>
      </c>
      <c r="Y85" s="57" t="s">
        <v>402</v>
      </c>
      <c r="Z85" s="56">
        <v>136</v>
      </c>
      <c r="AA85" s="55"/>
      <c r="AB85" s="55"/>
      <c r="AC85" s="55"/>
      <c r="AD85" s="55"/>
    </row>
    <row r="86" spans="1:30" x14ac:dyDescent="0.15">
      <c r="A86" s="57" t="s">
        <v>399</v>
      </c>
      <c r="B86" s="57" t="s">
        <v>568</v>
      </c>
      <c r="C86" s="60">
        <v>2024</v>
      </c>
      <c r="D86" s="55" t="s">
        <v>577</v>
      </c>
      <c r="E86" s="59">
        <v>2437110041</v>
      </c>
      <c r="F86" s="55" t="s">
        <v>654</v>
      </c>
      <c r="G86" s="55">
        <v>90.67</v>
      </c>
      <c r="H86" s="55">
        <v>0</v>
      </c>
      <c r="I86" s="55">
        <f t="shared" si="12"/>
        <v>90.67</v>
      </c>
      <c r="J86" s="55">
        <f>VLOOKUP(F86,[3]Sheet1!$A:$B,2,FALSE)</f>
        <v>74.653061224489804</v>
      </c>
      <c r="K86" s="55">
        <v>0</v>
      </c>
      <c r="L86" s="55">
        <f t="shared" si="13"/>
        <v>74.653061224489804</v>
      </c>
      <c r="M86" s="55">
        <f>VLOOKUP(F86,[4]Sheet1!$A:$B,2,FALSE)</f>
        <v>87.15</v>
      </c>
      <c r="N86" s="55">
        <v>0</v>
      </c>
      <c r="O86" s="55">
        <f t="shared" si="14"/>
        <v>87.15</v>
      </c>
      <c r="P86" s="55">
        <v>60</v>
      </c>
      <c r="Q86" s="55">
        <v>0</v>
      </c>
      <c r="R86" s="55">
        <f t="shared" si="15"/>
        <v>60</v>
      </c>
      <c r="S86" s="55">
        <v>40</v>
      </c>
      <c r="T86" s="55">
        <v>0</v>
      </c>
      <c r="U86" s="55">
        <f t="shared" si="16"/>
        <v>40</v>
      </c>
      <c r="V86" s="57">
        <f t="shared" si="17"/>
        <v>74.414295918367358</v>
      </c>
      <c r="W86" s="58">
        <v>82</v>
      </c>
      <c r="X86" s="56">
        <v>82</v>
      </c>
      <c r="Y86" s="57" t="s">
        <v>414</v>
      </c>
      <c r="Z86" s="56">
        <v>136</v>
      </c>
      <c r="AA86" s="55"/>
      <c r="AB86" s="55"/>
      <c r="AC86" s="55"/>
      <c r="AD86" s="55"/>
    </row>
    <row r="87" spans="1:30" x14ac:dyDescent="0.15">
      <c r="A87" s="57" t="s">
        <v>399</v>
      </c>
      <c r="B87" s="57" t="s">
        <v>568</v>
      </c>
      <c r="C87" s="60">
        <v>2024</v>
      </c>
      <c r="D87" s="55" t="s">
        <v>573</v>
      </c>
      <c r="E87" s="59">
        <v>2437110030</v>
      </c>
      <c r="F87" s="55" t="s">
        <v>655</v>
      </c>
      <c r="G87" s="55">
        <v>90</v>
      </c>
      <c r="H87" s="55">
        <v>0</v>
      </c>
      <c r="I87" s="55">
        <f t="shared" si="12"/>
        <v>90</v>
      </c>
      <c r="J87" s="55">
        <f>VLOOKUP(F87,[3]Sheet1!$A:$B,2,FALSE)</f>
        <v>73.693877551020407</v>
      </c>
      <c r="K87" s="55">
        <v>1</v>
      </c>
      <c r="L87" s="55">
        <f t="shared" si="13"/>
        <v>74.693877551020407</v>
      </c>
      <c r="M87" s="55">
        <f>VLOOKUP(F87,[4]Sheet1!$A:$B,2,FALSE)</f>
        <v>85.15</v>
      </c>
      <c r="N87" s="55">
        <v>0</v>
      </c>
      <c r="O87" s="55">
        <f t="shared" si="14"/>
        <v>85.15</v>
      </c>
      <c r="P87" s="55">
        <v>60</v>
      </c>
      <c r="Q87" s="55">
        <v>0</v>
      </c>
      <c r="R87" s="55">
        <f t="shared" si="15"/>
        <v>60</v>
      </c>
      <c r="S87" s="55">
        <v>40</v>
      </c>
      <c r="T87" s="55">
        <v>0</v>
      </c>
      <c r="U87" s="55">
        <f t="shared" si="16"/>
        <v>40</v>
      </c>
      <c r="V87" s="57">
        <f t="shared" si="17"/>
        <v>74.277908163265295</v>
      </c>
      <c r="W87" s="58">
        <v>83</v>
      </c>
      <c r="X87" s="56">
        <v>89</v>
      </c>
      <c r="Y87" s="57" t="s">
        <v>402</v>
      </c>
      <c r="Z87" s="56">
        <v>136</v>
      </c>
      <c r="AA87" s="55"/>
      <c r="AB87" s="55"/>
      <c r="AC87" s="55"/>
      <c r="AD87" s="55"/>
    </row>
    <row r="88" spans="1:30" x14ac:dyDescent="0.15">
      <c r="A88" s="57" t="s">
        <v>399</v>
      </c>
      <c r="B88" s="57" t="s">
        <v>568</v>
      </c>
      <c r="C88" s="60">
        <v>2024</v>
      </c>
      <c r="D88" s="55" t="s">
        <v>569</v>
      </c>
      <c r="E88" s="59">
        <v>2437110098</v>
      </c>
      <c r="F88" s="55" t="s">
        <v>656</v>
      </c>
      <c r="G88" s="55">
        <v>87.67</v>
      </c>
      <c r="H88" s="55">
        <v>0</v>
      </c>
      <c r="I88" s="55">
        <f t="shared" si="12"/>
        <v>87.67</v>
      </c>
      <c r="J88" s="55">
        <f>VLOOKUP(F88,[3]Sheet1!$A:$B,2,FALSE)</f>
        <v>75.183673469387799</v>
      </c>
      <c r="K88" s="55">
        <v>0</v>
      </c>
      <c r="L88" s="55">
        <f t="shared" si="13"/>
        <v>75.183673469387799</v>
      </c>
      <c r="M88" s="55">
        <f>VLOOKUP(F88,[4]Sheet1!$A:$B,2,FALSE)</f>
        <v>76.150000000000006</v>
      </c>
      <c r="N88" s="55">
        <v>0</v>
      </c>
      <c r="O88" s="55">
        <f t="shared" si="14"/>
        <v>76.150000000000006</v>
      </c>
      <c r="P88" s="55">
        <v>60</v>
      </c>
      <c r="Q88" s="55">
        <v>0</v>
      </c>
      <c r="R88" s="55">
        <f t="shared" si="15"/>
        <v>60</v>
      </c>
      <c r="S88" s="55">
        <v>40</v>
      </c>
      <c r="T88" s="55">
        <v>0</v>
      </c>
      <c r="U88" s="55">
        <f t="shared" si="16"/>
        <v>40</v>
      </c>
      <c r="V88" s="57">
        <f t="shared" si="17"/>
        <v>73.962255102040857</v>
      </c>
      <c r="W88" s="58">
        <v>84</v>
      </c>
      <c r="X88" s="56">
        <v>80</v>
      </c>
      <c r="Y88" s="57" t="s">
        <v>414</v>
      </c>
      <c r="Z88" s="56">
        <v>136</v>
      </c>
      <c r="AA88" s="55"/>
      <c r="AB88" s="55"/>
      <c r="AC88" s="55"/>
      <c r="AD88" s="55"/>
    </row>
    <row r="89" spans="1:30" x14ac:dyDescent="0.15">
      <c r="A89" s="57" t="s">
        <v>399</v>
      </c>
      <c r="B89" s="57" t="s">
        <v>568</v>
      </c>
      <c r="C89" s="60">
        <v>2024</v>
      </c>
      <c r="D89" s="55" t="s">
        <v>577</v>
      </c>
      <c r="E89" s="59">
        <v>2437110048</v>
      </c>
      <c r="F89" s="55" t="s">
        <v>657</v>
      </c>
      <c r="G89" s="55">
        <v>90</v>
      </c>
      <c r="H89" s="55">
        <v>0</v>
      </c>
      <c r="I89" s="55">
        <f t="shared" si="12"/>
        <v>90</v>
      </c>
      <c r="J89" s="55">
        <f>VLOOKUP(F89,[3]Sheet1!$A:$B,2,FALSE)</f>
        <v>74.367346938775498</v>
      </c>
      <c r="K89" s="55">
        <v>0</v>
      </c>
      <c r="L89" s="55">
        <f t="shared" si="13"/>
        <v>74.367346938775498</v>
      </c>
      <c r="M89" s="55">
        <f>VLOOKUP(F89,[4]Sheet1!$A:$B,2,FALSE)</f>
        <v>77.900000000000006</v>
      </c>
      <c r="N89" s="55">
        <v>0</v>
      </c>
      <c r="O89" s="55">
        <f t="shared" si="14"/>
        <v>77.900000000000006</v>
      </c>
      <c r="P89" s="55">
        <v>60</v>
      </c>
      <c r="Q89" s="55">
        <v>0</v>
      </c>
      <c r="R89" s="55">
        <f t="shared" si="15"/>
        <v>60</v>
      </c>
      <c r="S89" s="55">
        <v>40</v>
      </c>
      <c r="T89" s="55">
        <v>0</v>
      </c>
      <c r="U89" s="55">
        <f t="shared" si="16"/>
        <v>40</v>
      </c>
      <c r="V89" s="57">
        <f t="shared" si="17"/>
        <v>73.670510204081623</v>
      </c>
      <c r="W89" s="58">
        <v>85</v>
      </c>
      <c r="X89" s="56">
        <v>85</v>
      </c>
      <c r="Y89" s="57" t="s">
        <v>414</v>
      </c>
      <c r="Z89" s="56">
        <v>136</v>
      </c>
      <c r="AA89" s="55"/>
      <c r="AB89" s="55"/>
      <c r="AC89" s="55"/>
      <c r="AD89" s="55"/>
    </row>
    <row r="90" spans="1:30" x14ac:dyDescent="0.15">
      <c r="A90" s="57" t="s">
        <v>399</v>
      </c>
      <c r="B90" s="57" t="s">
        <v>568</v>
      </c>
      <c r="C90" s="60">
        <v>2024</v>
      </c>
      <c r="D90" s="55" t="s">
        <v>571</v>
      </c>
      <c r="E90" s="59">
        <v>2330110070</v>
      </c>
      <c r="F90" s="55" t="s">
        <v>658</v>
      </c>
      <c r="G90" s="61">
        <v>90.25</v>
      </c>
      <c r="H90" s="55">
        <v>0</v>
      </c>
      <c r="I90" s="55">
        <f t="shared" si="12"/>
        <v>90.25</v>
      </c>
      <c r="J90" s="55">
        <f>VLOOKUP(F90,[3]Sheet1!$A:$B,2,FALSE)</f>
        <v>74.734693877550995</v>
      </c>
      <c r="K90" s="55">
        <v>0</v>
      </c>
      <c r="L90" s="55">
        <f t="shared" si="13"/>
        <v>74.734693877550995</v>
      </c>
      <c r="M90" s="55">
        <f>VLOOKUP(F90,[4]Sheet1!$A:$B,2,FALSE)</f>
        <v>69</v>
      </c>
      <c r="N90" s="55">
        <v>0</v>
      </c>
      <c r="O90" s="55">
        <f t="shared" si="14"/>
        <v>69</v>
      </c>
      <c r="P90" s="55">
        <v>60</v>
      </c>
      <c r="Q90" s="55">
        <v>0</v>
      </c>
      <c r="R90" s="55">
        <f t="shared" si="15"/>
        <v>60</v>
      </c>
      <c r="S90" s="55">
        <v>40</v>
      </c>
      <c r="T90" s="55">
        <v>0</v>
      </c>
      <c r="U90" s="55">
        <f t="shared" si="16"/>
        <v>40</v>
      </c>
      <c r="V90" s="57">
        <f t="shared" si="17"/>
        <v>73.526020408163248</v>
      </c>
      <c r="W90" s="58">
        <v>86</v>
      </c>
      <c r="X90" s="56">
        <v>81</v>
      </c>
      <c r="Y90" s="57" t="s">
        <v>402</v>
      </c>
      <c r="Z90" s="56">
        <v>136</v>
      </c>
      <c r="AA90" s="55"/>
      <c r="AB90" s="55"/>
      <c r="AC90" s="55"/>
      <c r="AD90" s="55"/>
    </row>
    <row r="91" spans="1:30" x14ac:dyDescent="0.15">
      <c r="A91" s="57" t="s">
        <v>399</v>
      </c>
      <c r="B91" s="57" t="s">
        <v>568</v>
      </c>
      <c r="C91" s="60">
        <v>2024</v>
      </c>
      <c r="D91" s="55" t="s">
        <v>573</v>
      </c>
      <c r="E91" s="59">
        <v>2437110023</v>
      </c>
      <c r="F91" s="55" t="s">
        <v>659</v>
      </c>
      <c r="G91" s="55">
        <v>89.5</v>
      </c>
      <c r="H91" s="55">
        <v>0</v>
      </c>
      <c r="I91" s="55">
        <f t="shared" si="12"/>
        <v>89.5</v>
      </c>
      <c r="J91" s="55">
        <f>VLOOKUP(F91,[3]Sheet1!$A:$B,2,FALSE)</f>
        <v>74.387755102040799</v>
      </c>
      <c r="K91" s="55">
        <v>0</v>
      </c>
      <c r="L91" s="55">
        <f t="shared" si="13"/>
        <v>74.387755102040799</v>
      </c>
      <c r="M91" s="55">
        <f>VLOOKUP(F91,[4]Sheet1!$A:$B,2,FALSE)</f>
        <v>75.05</v>
      </c>
      <c r="N91" s="55">
        <v>0</v>
      </c>
      <c r="O91" s="55">
        <f t="shared" si="14"/>
        <v>75.05</v>
      </c>
      <c r="P91" s="55">
        <v>60</v>
      </c>
      <c r="Q91" s="55">
        <v>0</v>
      </c>
      <c r="R91" s="55">
        <f t="shared" si="15"/>
        <v>60</v>
      </c>
      <c r="S91" s="55">
        <v>40</v>
      </c>
      <c r="T91" s="55">
        <v>0</v>
      </c>
      <c r="U91" s="55">
        <f t="shared" si="16"/>
        <v>40</v>
      </c>
      <c r="V91" s="57">
        <f t="shared" si="17"/>
        <v>73.493316326530604</v>
      </c>
      <c r="W91" s="58">
        <v>87</v>
      </c>
      <c r="X91" s="56">
        <v>84</v>
      </c>
      <c r="Y91" s="57" t="s">
        <v>402</v>
      </c>
      <c r="Z91" s="56">
        <v>136</v>
      </c>
      <c r="AA91" s="55"/>
      <c r="AB91" s="55"/>
      <c r="AC91" s="55"/>
      <c r="AD91" s="55"/>
    </row>
    <row r="92" spans="1:30" x14ac:dyDescent="0.15">
      <c r="A92" s="57" t="s">
        <v>399</v>
      </c>
      <c r="B92" s="57" t="s">
        <v>568</v>
      </c>
      <c r="C92" s="60">
        <v>2024</v>
      </c>
      <c r="D92" s="55" t="s">
        <v>571</v>
      </c>
      <c r="E92" s="59">
        <v>2437110082</v>
      </c>
      <c r="F92" s="55" t="s">
        <v>660</v>
      </c>
      <c r="G92" s="61">
        <v>90</v>
      </c>
      <c r="H92" s="55">
        <v>2.5</v>
      </c>
      <c r="I92" s="55">
        <f t="shared" si="12"/>
        <v>92.5</v>
      </c>
      <c r="J92" s="55">
        <f>VLOOKUP(F92,[3]Sheet1!$A:$B,2,FALSE)</f>
        <v>70.979591836734699</v>
      </c>
      <c r="K92" s="55">
        <v>0</v>
      </c>
      <c r="L92" s="55">
        <f t="shared" si="13"/>
        <v>70.979591836734699</v>
      </c>
      <c r="M92" s="55">
        <f>VLOOKUP(F92,[4]Sheet1!$A:$B,2,FALSE)</f>
        <v>83.35</v>
      </c>
      <c r="N92" s="55">
        <v>4</v>
      </c>
      <c r="O92" s="55">
        <f t="shared" si="14"/>
        <v>87.35</v>
      </c>
      <c r="P92" s="55">
        <v>60</v>
      </c>
      <c r="Q92" s="55">
        <v>0</v>
      </c>
      <c r="R92" s="55">
        <f t="shared" si="15"/>
        <v>60</v>
      </c>
      <c r="S92" s="55">
        <v>40</v>
      </c>
      <c r="T92" s="55">
        <v>30</v>
      </c>
      <c r="U92" s="55">
        <f t="shared" si="16"/>
        <v>70</v>
      </c>
      <c r="V92" s="57">
        <f t="shared" si="17"/>
        <v>73.352193877551031</v>
      </c>
      <c r="W92" s="58">
        <v>88</v>
      </c>
      <c r="X92" s="56">
        <v>100</v>
      </c>
      <c r="Y92" s="57" t="s">
        <v>414</v>
      </c>
      <c r="Z92" s="56">
        <v>136</v>
      </c>
      <c r="AA92" s="55"/>
      <c r="AB92" s="55"/>
      <c r="AC92" s="55"/>
      <c r="AD92" s="55"/>
    </row>
    <row r="93" spans="1:30" x14ac:dyDescent="0.15">
      <c r="A93" s="57" t="s">
        <v>399</v>
      </c>
      <c r="B93" s="57" t="s">
        <v>568</v>
      </c>
      <c r="C93" s="60">
        <v>2024</v>
      </c>
      <c r="D93" s="55" t="s">
        <v>573</v>
      </c>
      <c r="E93" s="59">
        <v>2437110009</v>
      </c>
      <c r="F93" s="55" t="s">
        <v>661</v>
      </c>
      <c r="G93" s="55">
        <v>89.5</v>
      </c>
      <c r="H93" s="55">
        <v>0</v>
      </c>
      <c r="I93" s="55">
        <f t="shared" si="12"/>
        <v>89.5</v>
      </c>
      <c r="J93" s="55">
        <f>VLOOKUP(F93,[3]Sheet1!$A:$B,2,FALSE)</f>
        <v>73.775510204081598</v>
      </c>
      <c r="K93" s="55">
        <v>0</v>
      </c>
      <c r="L93" s="55">
        <f t="shared" si="13"/>
        <v>73.775510204081598</v>
      </c>
      <c r="M93" s="55">
        <f>VLOOKUP(F93,[4]Sheet1!$A:$B,2,FALSE)</f>
        <v>80.5</v>
      </c>
      <c r="N93" s="55">
        <v>0</v>
      </c>
      <c r="O93" s="55">
        <f t="shared" si="14"/>
        <v>80.5</v>
      </c>
      <c r="P93" s="55">
        <v>60</v>
      </c>
      <c r="Q93" s="55">
        <v>0</v>
      </c>
      <c r="R93" s="55">
        <f t="shared" si="15"/>
        <v>60</v>
      </c>
      <c r="S93" s="55">
        <v>40</v>
      </c>
      <c r="T93" s="55">
        <v>0</v>
      </c>
      <c r="U93" s="55">
        <f t="shared" si="16"/>
        <v>40</v>
      </c>
      <c r="V93" s="57">
        <f t="shared" si="17"/>
        <v>73.3066326530612</v>
      </c>
      <c r="W93" s="58">
        <v>89</v>
      </c>
      <c r="X93" s="56">
        <v>88</v>
      </c>
      <c r="Y93" s="57" t="s">
        <v>402</v>
      </c>
      <c r="Z93" s="56">
        <v>136</v>
      </c>
      <c r="AA93" s="55"/>
      <c r="AB93" s="55"/>
      <c r="AC93" s="55"/>
      <c r="AD93" s="62"/>
    </row>
    <row r="94" spans="1:30" x14ac:dyDescent="0.15">
      <c r="A94" s="57" t="s">
        <v>399</v>
      </c>
      <c r="B94" s="57" t="s">
        <v>568</v>
      </c>
      <c r="C94" s="60">
        <v>2024</v>
      </c>
      <c r="D94" s="55" t="s">
        <v>577</v>
      </c>
      <c r="E94" s="59">
        <v>2437110040</v>
      </c>
      <c r="F94" s="55" t="s">
        <v>662</v>
      </c>
      <c r="G94" s="55">
        <v>90</v>
      </c>
      <c r="H94" s="55">
        <v>0</v>
      </c>
      <c r="I94" s="55">
        <f t="shared" si="12"/>
        <v>90</v>
      </c>
      <c r="J94" s="55">
        <f>VLOOKUP(F94,[3]Sheet1!$A:$B,2,FALSE)</f>
        <v>73.571428571428598</v>
      </c>
      <c r="K94" s="55">
        <v>0</v>
      </c>
      <c r="L94" s="55">
        <f t="shared" si="13"/>
        <v>73.571428571428598</v>
      </c>
      <c r="M94" s="55">
        <f>VLOOKUP(F94,[4]Sheet1!$A:$B,2,FALSE)</f>
        <v>77.95</v>
      </c>
      <c r="N94" s="55">
        <v>0</v>
      </c>
      <c r="O94" s="55">
        <f t="shared" si="14"/>
        <v>77.95</v>
      </c>
      <c r="P94" s="55">
        <v>60</v>
      </c>
      <c r="Q94" s="55">
        <v>0</v>
      </c>
      <c r="R94" s="55">
        <f t="shared" si="15"/>
        <v>60</v>
      </c>
      <c r="S94" s="55">
        <v>40</v>
      </c>
      <c r="T94" s="55">
        <v>0</v>
      </c>
      <c r="U94" s="55">
        <f t="shared" si="16"/>
        <v>40</v>
      </c>
      <c r="V94" s="57">
        <f t="shared" si="17"/>
        <v>73.076071428571439</v>
      </c>
      <c r="W94" s="58">
        <v>90</v>
      </c>
      <c r="X94" s="56">
        <v>91</v>
      </c>
      <c r="Y94" s="57" t="s">
        <v>402</v>
      </c>
      <c r="Z94" s="56">
        <v>136</v>
      </c>
      <c r="AA94" s="55"/>
      <c r="AB94" s="55"/>
      <c r="AC94" s="55"/>
      <c r="AD94" s="55"/>
    </row>
    <row r="95" spans="1:30" x14ac:dyDescent="0.15">
      <c r="A95" s="57" t="s">
        <v>399</v>
      </c>
      <c r="B95" s="57" t="s">
        <v>568</v>
      </c>
      <c r="C95" s="60">
        <v>2024</v>
      </c>
      <c r="D95" s="55" t="s">
        <v>569</v>
      </c>
      <c r="E95" s="59">
        <v>2437110120</v>
      </c>
      <c r="F95" s="55" t="s">
        <v>663</v>
      </c>
      <c r="G95" s="55">
        <v>90</v>
      </c>
      <c r="H95" s="55">
        <v>0</v>
      </c>
      <c r="I95" s="55">
        <f t="shared" si="12"/>
        <v>90</v>
      </c>
      <c r="J95" s="55">
        <f>VLOOKUP(F95,[3]Sheet1!$A:$B,2,FALSE)</f>
        <v>73.836734693877503</v>
      </c>
      <c r="K95" s="55">
        <v>0</v>
      </c>
      <c r="L95" s="55">
        <f t="shared" si="13"/>
        <v>73.836734693877503</v>
      </c>
      <c r="M95" s="55">
        <f>VLOOKUP(F95,[4]Sheet1!$A:$B,2,FALSE)</f>
        <v>61.25</v>
      </c>
      <c r="N95" s="55">
        <v>0</v>
      </c>
      <c r="O95" s="55">
        <f t="shared" si="14"/>
        <v>61.25</v>
      </c>
      <c r="P95" s="55">
        <v>60</v>
      </c>
      <c r="Q95" s="55">
        <v>5</v>
      </c>
      <c r="R95" s="55">
        <f t="shared" si="15"/>
        <v>65</v>
      </c>
      <c r="S95" s="55">
        <v>40</v>
      </c>
      <c r="T95" s="55">
        <v>0</v>
      </c>
      <c r="U95" s="55">
        <f t="shared" si="16"/>
        <v>40</v>
      </c>
      <c r="V95" s="57">
        <f t="shared" si="17"/>
        <v>72.690051020408134</v>
      </c>
      <c r="W95" s="58">
        <v>91</v>
      </c>
      <c r="X95" s="56">
        <v>87</v>
      </c>
      <c r="Y95" s="57" t="s">
        <v>414</v>
      </c>
      <c r="Z95" s="56">
        <v>136</v>
      </c>
      <c r="AA95" s="55"/>
      <c r="AB95" s="55"/>
      <c r="AC95" s="55"/>
      <c r="AD95" s="55"/>
    </row>
    <row r="96" spans="1:30" x14ac:dyDescent="0.15">
      <c r="A96" s="57" t="s">
        <v>399</v>
      </c>
      <c r="B96" s="57" t="s">
        <v>568</v>
      </c>
      <c r="C96" s="60">
        <v>2024</v>
      </c>
      <c r="D96" s="55" t="s">
        <v>573</v>
      </c>
      <c r="E96" s="59">
        <v>2437110020</v>
      </c>
      <c r="F96" s="55" t="s">
        <v>664</v>
      </c>
      <c r="G96" s="55">
        <v>89.5</v>
      </c>
      <c r="H96" s="55">
        <v>0</v>
      </c>
      <c r="I96" s="55">
        <f t="shared" si="12"/>
        <v>89.5</v>
      </c>
      <c r="J96" s="55">
        <f>VLOOKUP(F96,[3]Sheet1!$A:$B,2,FALSE)</f>
        <v>73</v>
      </c>
      <c r="K96" s="55">
        <v>1.2</v>
      </c>
      <c r="L96" s="55">
        <f t="shared" si="13"/>
        <v>74.2</v>
      </c>
      <c r="M96" s="55">
        <f>VLOOKUP(F96,[4]Sheet1!$A:$B,2,FALSE)</f>
        <v>60</v>
      </c>
      <c r="N96" s="55">
        <v>0</v>
      </c>
      <c r="O96" s="55">
        <f t="shared" si="14"/>
        <v>60</v>
      </c>
      <c r="P96" s="55">
        <v>60</v>
      </c>
      <c r="Q96" s="55">
        <v>0</v>
      </c>
      <c r="R96" s="55">
        <f t="shared" si="15"/>
        <v>60</v>
      </c>
      <c r="S96" s="55">
        <v>40</v>
      </c>
      <c r="T96" s="55">
        <v>0</v>
      </c>
      <c r="U96" s="55">
        <f t="shared" si="16"/>
        <v>40</v>
      </c>
      <c r="V96" s="57">
        <f t="shared" si="17"/>
        <v>72.600000000000009</v>
      </c>
      <c r="W96" s="58">
        <v>92</v>
      </c>
      <c r="X96" s="56">
        <v>94</v>
      </c>
      <c r="Y96" s="57" t="s">
        <v>414</v>
      </c>
      <c r="Z96" s="56">
        <v>136</v>
      </c>
      <c r="AA96" s="55"/>
      <c r="AB96" s="55"/>
      <c r="AC96" s="55"/>
      <c r="AD96" s="62"/>
    </row>
    <row r="97" spans="1:30" x14ac:dyDescent="0.15">
      <c r="A97" s="57" t="s">
        <v>399</v>
      </c>
      <c r="B97" s="57" t="s">
        <v>568</v>
      </c>
      <c r="C97" s="60">
        <v>2024</v>
      </c>
      <c r="D97" s="55" t="s">
        <v>571</v>
      </c>
      <c r="E97" s="59">
        <v>2437110090</v>
      </c>
      <c r="F97" s="55" t="s">
        <v>665</v>
      </c>
      <c r="G97" s="61">
        <v>90.857142857142904</v>
      </c>
      <c r="H97" s="55">
        <v>2</v>
      </c>
      <c r="I97" s="55">
        <f t="shared" si="12"/>
        <v>92.857142857142904</v>
      </c>
      <c r="J97" s="55">
        <f>VLOOKUP(F97,[3]Sheet1!$A:$B,2,FALSE)</f>
        <v>72.632653061224502</v>
      </c>
      <c r="K97" s="55">
        <v>0</v>
      </c>
      <c r="L97" s="55">
        <f t="shared" si="13"/>
        <v>72.632653061224502</v>
      </c>
      <c r="M97" s="55">
        <f>VLOOKUP(F97,[4]Sheet1!$A:$B,2,FALSE)</f>
        <v>63.4</v>
      </c>
      <c r="N97" s="55">
        <v>0</v>
      </c>
      <c r="O97" s="55">
        <f t="shared" si="14"/>
        <v>63.4</v>
      </c>
      <c r="P97" s="55">
        <v>60</v>
      </c>
      <c r="Q97" s="55">
        <v>0</v>
      </c>
      <c r="R97" s="55">
        <f t="shared" si="15"/>
        <v>60</v>
      </c>
      <c r="S97" s="55">
        <v>40</v>
      </c>
      <c r="T97" s="55">
        <v>12</v>
      </c>
      <c r="U97" s="55">
        <f t="shared" si="16"/>
        <v>52</v>
      </c>
      <c r="V97" s="57">
        <f t="shared" si="17"/>
        <v>72.530204081632661</v>
      </c>
      <c r="W97" s="58">
        <v>93</v>
      </c>
      <c r="X97" s="56">
        <v>95</v>
      </c>
      <c r="Y97" s="57" t="s">
        <v>402</v>
      </c>
      <c r="Z97" s="56">
        <v>136</v>
      </c>
      <c r="AA97" s="55"/>
      <c r="AB97" s="55"/>
      <c r="AC97" s="55"/>
      <c r="AD97" s="55"/>
    </row>
    <row r="98" spans="1:30" x14ac:dyDescent="0.15">
      <c r="A98" s="57" t="s">
        <v>399</v>
      </c>
      <c r="B98" s="57" t="s">
        <v>568</v>
      </c>
      <c r="C98" s="60">
        <v>2024</v>
      </c>
      <c r="D98" s="55" t="s">
        <v>577</v>
      </c>
      <c r="E98" s="59">
        <v>2437110039</v>
      </c>
      <c r="F98" s="55" t="s">
        <v>666</v>
      </c>
      <c r="G98" s="55">
        <v>90</v>
      </c>
      <c r="H98" s="55">
        <v>0</v>
      </c>
      <c r="I98" s="55">
        <f t="shared" si="12"/>
        <v>90</v>
      </c>
      <c r="J98" s="55">
        <f>VLOOKUP(F98,[3]Sheet1!$A:$B,2,FALSE)</f>
        <v>73.673469387755105</v>
      </c>
      <c r="K98" s="55">
        <v>0</v>
      </c>
      <c r="L98" s="55">
        <f t="shared" si="13"/>
        <v>73.673469387755105</v>
      </c>
      <c r="M98" s="55">
        <f>VLOOKUP(F98,[4]Sheet1!$A:$B,2,FALSE)</f>
        <v>65.150000000000006</v>
      </c>
      <c r="N98" s="55">
        <v>0</v>
      </c>
      <c r="O98" s="55">
        <f t="shared" si="14"/>
        <v>65.150000000000006</v>
      </c>
      <c r="P98" s="55">
        <v>60</v>
      </c>
      <c r="Q98" s="55">
        <v>0</v>
      </c>
      <c r="R98" s="55">
        <f t="shared" si="15"/>
        <v>60</v>
      </c>
      <c r="S98" s="55">
        <v>40</v>
      </c>
      <c r="T98" s="55">
        <v>0</v>
      </c>
      <c r="U98" s="55">
        <f t="shared" si="16"/>
        <v>40</v>
      </c>
      <c r="V98" s="57">
        <f t="shared" si="17"/>
        <v>72.512602040816319</v>
      </c>
      <c r="W98" s="58">
        <v>94</v>
      </c>
      <c r="X98" s="56">
        <v>90</v>
      </c>
      <c r="Y98" s="57" t="s">
        <v>414</v>
      </c>
      <c r="Z98" s="56">
        <v>136</v>
      </c>
      <c r="AA98" s="55"/>
      <c r="AB98" s="55"/>
      <c r="AC98" s="55"/>
      <c r="AD98" s="55"/>
    </row>
    <row r="99" spans="1:30" x14ac:dyDescent="0.15">
      <c r="A99" s="57" t="s">
        <v>399</v>
      </c>
      <c r="B99" s="57" t="s">
        <v>568</v>
      </c>
      <c r="C99" s="60">
        <v>2024</v>
      </c>
      <c r="D99" s="55" t="s">
        <v>571</v>
      </c>
      <c r="E99" s="59">
        <v>2415110169</v>
      </c>
      <c r="F99" s="55" t="s">
        <v>667</v>
      </c>
      <c r="G99" s="61">
        <v>90.25</v>
      </c>
      <c r="H99" s="55">
        <v>0</v>
      </c>
      <c r="I99" s="55">
        <f t="shared" si="12"/>
        <v>90.25</v>
      </c>
      <c r="J99" s="55">
        <f>VLOOKUP(F99,[3]Sheet1!$A:$B,2,FALSE)</f>
        <v>73.020408163265301</v>
      </c>
      <c r="K99" s="55">
        <v>0</v>
      </c>
      <c r="L99" s="55">
        <f t="shared" si="13"/>
        <v>73.020408163265301</v>
      </c>
      <c r="M99" s="55">
        <f>VLOOKUP(F99,[4]Sheet1!$A:$B,2,FALSE)</f>
        <v>73.5</v>
      </c>
      <c r="N99" s="55">
        <v>0</v>
      </c>
      <c r="O99" s="55">
        <f t="shared" si="14"/>
        <v>73.5</v>
      </c>
      <c r="P99" s="55">
        <v>60</v>
      </c>
      <c r="Q99" s="55">
        <v>0</v>
      </c>
      <c r="R99" s="55">
        <f t="shared" si="15"/>
        <v>60</v>
      </c>
      <c r="S99" s="55">
        <v>40</v>
      </c>
      <c r="T99" s="55">
        <v>0</v>
      </c>
      <c r="U99" s="55">
        <f t="shared" si="16"/>
        <v>40</v>
      </c>
      <c r="V99" s="57">
        <f t="shared" si="17"/>
        <v>72.465306122448979</v>
      </c>
      <c r="W99" s="58">
        <v>95</v>
      </c>
      <c r="X99" s="56">
        <v>93</v>
      </c>
      <c r="Y99" s="57" t="s">
        <v>402</v>
      </c>
      <c r="Z99" s="56">
        <v>136</v>
      </c>
      <c r="AA99" s="55"/>
      <c r="AB99" s="55"/>
      <c r="AC99" s="55"/>
      <c r="AD99" s="55"/>
    </row>
    <row r="100" spans="1:30" x14ac:dyDescent="0.15">
      <c r="A100" s="57" t="s">
        <v>399</v>
      </c>
      <c r="B100" s="57" t="s">
        <v>568</v>
      </c>
      <c r="C100" s="60">
        <v>2024</v>
      </c>
      <c r="D100" s="55" t="s">
        <v>569</v>
      </c>
      <c r="E100" s="59">
        <v>2437110110</v>
      </c>
      <c r="F100" s="55" t="s">
        <v>668</v>
      </c>
      <c r="G100" s="55">
        <v>89.33</v>
      </c>
      <c r="H100" s="55">
        <v>0</v>
      </c>
      <c r="I100" s="55">
        <f t="shared" si="12"/>
        <v>89.33</v>
      </c>
      <c r="J100" s="55">
        <f>VLOOKUP(F100,[3]Sheet1!$A:$B,2,FALSE)</f>
        <v>73.2040816326531</v>
      </c>
      <c r="K100" s="55">
        <v>0</v>
      </c>
      <c r="L100" s="55">
        <f t="shared" si="13"/>
        <v>73.2040816326531</v>
      </c>
      <c r="M100" s="55">
        <f>VLOOKUP(F100,[4]Sheet1!$A:$B,2,FALSE)</f>
        <v>62.05</v>
      </c>
      <c r="N100" s="55">
        <v>0</v>
      </c>
      <c r="O100" s="55">
        <f t="shared" si="14"/>
        <v>62.05</v>
      </c>
      <c r="P100" s="55">
        <v>60</v>
      </c>
      <c r="Q100" s="55">
        <v>0</v>
      </c>
      <c r="R100" s="55">
        <f t="shared" si="15"/>
        <v>60</v>
      </c>
      <c r="S100" s="55">
        <v>40</v>
      </c>
      <c r="T100" s="55">
        <v>0</v>
      </c>
      <c r="U100" s="55">
        <f t="shared" si="16"/>
        <v>40</v>
      </c>
      <c r="V100" s="57">
        <f t="shared" si="17"/>
        <v>71.938561224489831</v>
      </c>
      <c r="W100" s="58">
        <v>96</v>
      </c>
      <c r="X100" s="56">
        <v>92</v>
      </c>
      <c r="Y100" s="57" t="s">
        <v>414</v>
      </c>
      <c r="Z100" s="56">
        <v>136</v>
      </c>
      <c r="AA100" s="55"/>
      <c r="AB100" s="55"/>
      <c r="AC100" s="55"/>
      <c r="AD100" s="55"/>
    </row>
    <row r="101" spans="1:30" x14ac:dyDescent="0.15">
      <c r="A101" s="57" t="s">
        <v>399</v>
      </c>
      <c r="B101" s="57" t="s">
        <v>568</v>
      </c>
      <c r="C101" s="60">
        <v>2024</v>
      </c>
      <c r="D101" s="55" t="s">
        <v>573</v>
      </c>
      <c r="E101" s="59">
        <v>2437110017</v>
      </c>
      <c r="F101" s="55" t="s">
        <v>669</v>
      </c>
      <c r="G101" s="55">
        <v>89.5</v>
      </c>
      <c r="H101" s="55">
        <v>0</v>
      </c>
      <c r="I101" s="55">
        <f t="shared" ref="I101:I132" si="18">G101+H101</f>
        <v>89.5</v>
      </c>
      <c r="J101" s="55">
        <f>VLOOKUP(F101,[3]Sheet1!$A:$B,2,FALSE)</f>
        <v>71.673469387755105</v>
      </c>
      <c r="K101" s="55">
        <v>0</v>
      </c>
      <c r="L101" s="55">
        <f t="shared" ref="L101:L132" si="19">J101+K101</f>
        <v>71.673469387755105</v>
      </c>
      <c r="M101" s="55">
        <f>VLOOKUP(F101,[4]Sheet1!$A:$B,2,FALSE)</f>
        <v>82</v>
      </c>
      <c r="N101" s="55">
        <v>0</v>
      </c>
      <c r="O101" s="55">
        <f t="shared" ref="O101:O132" si="20">M101+N101</f>
        <v>82</v>
      </c>
      <c r="P101" s="55">
        <v>60</v>
      </c>
      <c r="Q101" s="55">
        <v>0</v>
      </c>
      <c r="R101" s="55">
        <f t="shared" ref="R101:R132" si="21">P101+Q101</f>
        <v>60</v>
      </c>
      <c r="S101" s="55">
        <v>40</v>
      </c>
      <c r="T101" s="55">
        <v>0</v>
      </c>
      <c r="U101" s="55">
        <f t="shared" ref="U101:U132" si="22">S101+T101</f>
        <v>40</v>
      </c>
      <c r="V101" s="57">
        <f t="shared" ref="V101:V132" si="23">I101*0.1+L101*0.75+O101*0.05+R101*0.05+U101*0.05</f>
        <v>71.805102040816323</v>
      </c>
      <c r="W101" s="58">
        <v>97</v>
      </c>
      <c r="X101" s="56">
        <v>97</v>
      </c>
      <c r="Y101" s="57" t="s">
        <v>402</v>
      </c>
      <c r="Z101" s="56">
        <v>136</v>
      </c>
      <c r="AA101" s="55"/>
      <c r="AB101" s="55"/>
      <c r="AC101" s="55"/>
      <c r="AD101" s="62"/>
    </row>
    <row r="102" spans="1:30" x14ac:dyDescent="0.15">
      <c r="A102" s="57" t="s">
        <v>399</v>
      </c>
      <c r="B102" s="57" t="s">
        <v>568</v>
      </c>
      <c r="C102" s="60">
        <v>2024</v>
      </c>
      <c r="D102" s="55" t="s">
        <v>569</v>
      </c>
      <c r="E102" s="59">
        <v>2437110100</v>
      </c>
      <c r="F102" s="55" t="s">
        <v>670</v>
      </c>
      <c r="G102" s="55">
        <v>88.33</v>
      </c>
      <c r="H102" s="55">
        <v>0</v>
      </c>
      <c r="I102" s="55">
        <f t="shared" si="18"/>
        <v>88.33</v>
      </c>
      <c r="J102" s="55">
        <f>VLOOKUP(F102,[3]Sheet1!$A:$B,2,FALSE)</f>
        <v>71.836734693877503</v>
      </c>
      <c r="K102" s="55">
        <v>0</v>
      </c>
      <c r="L102" s="55">
        <f t="shared" si="19"/>
        <v>71.836734693877503</v>
      </c>
      <c r="M102" s="55">
        <f>VLOOKUP(F102,[4]Sheet1!$A:$B,2,FALSE)</f>
        <v>74.125</v>
      </c>
      <c r="N102" s="55">
        <v>0</v>
      </c>
      <c r="O102" s="55">
        <f t="shared" si="20"/>
        <v>74.125</v>
      </c>
      <c r="P102" s="55">
        <v>60</v>
      </c>
      <c r="Q102" s="55">
        <v>0</v>
      </c>
      <c r="R102" s="55">
        <f t="shared" si="21"/>
        <v>60</v>
      </c>
      <c r="S102" s="55">
        <v>40</v>
      </c>
      <c r="T102" s="55">
        <v>0</v>
      </c>
      <c r="U102" s="55">
        <f t="shared" si="22"/>
        <v>40</v>
      </c>
      <c r="V102" s="57">
        <f t="shared" si="23"/>
        <v>71.41680102040813</v>
      </c>
      <c r="W102" s="58">
        <v>98</v>
      </c>
      <c r="X102" s="56">
        <v>96</v>
      </c>
      <c r="Y102" s="57" t="s">
        <v>414</v>
      </c>
      <c r="Z102" s="56">
        <v>136</v>
      </c>
      <c r="AA102" s="55"/>
      <c r="AB102" s="55"/>
      <c r="AC102" s="55"/>
      <c r="AD102" s="55"/>
    </row>
    <row r="103" spans="1:30" x14ac:dyDescent="0.15">
      <c r="A103" s="57" t="s">
        <v>399</v>
      </c>
      <c r="B103" s="57" t="s">
        <v>568</v>
      </c>
      <c r="C103" s="60">
        <v>2024</v>
      </c>
      <c r="D103" s="55" t="s">
        <v>573</v>
      </c>
      <c r="E103" s="59">
        <v>2437110025</v>
      </c>
      <c r="F103" s="55" t="s">
        <v>671</v>
      </c>
      <c r="G103" s="55">
        <v>89.5</v>
      </c>
      <c r="H103" s="55">
        <v>0</v>
      </c>
      <c r="I103" s="55">
        <f t="shared" si="18"/>
        <v>89.5</v>
      </c>
      <c r="J103" s="55">
        <f>VLOOKUP(F103,[3]Sheet1!$A:$B,2,FALSE)</f>
        <v>71.081632653061206</v>
      </c>
      <c r="K103" s="55">
        <v>0</v>
      </c>
      <c r="L103" s="55">
        <f t="shared" si="19"/>
        <v>71.081632653061206</v>
      </c>
      <c r="M103" s="55">
        <f>VLOOKUP(F103,[4]Sheet1!$A:$B,2,FALSE)</f>
        <v>79.55</v>
      </c>
      <c r="N103" s="55">
        <v>0</v>
      </c>
      <c r="O103" s="55">
        <f t="shared" si="20"/>
        <v>79.55</v>
      </c>
      <c r="P103" s="55">
        <v>60</v>
      </c>
      <c r="Q103" s="55">
        <v>0</v>
      </c>
      <c r="R103" s="55">
        <f t="shared" si="21"/>
        <v>60</v>
      </c>
      <c r="S103" s="55">
        <v>40</v>
      </c>
      <c r="T103" s="55">
        <v>0</v>
      </c>
      <c r="U103" s="55">
        <f t="shared" si="22"/>
        <v>40</v>
      </c>
      <c r="V103" s="57">
        <f t="shared" si="23"/>
        <v>71.238724489795914</v>
      </c>
      <c r="W103" s="58">
        <v>99</v>
      </c>
      <c r="X103" s="56">
        <v>99</v>
      </c>
      <c r="Y103" s="57" t="s">
        <v>414</v>
      </c>
      <c r="Z103" s="56">
        <v>136</v>
      </c>
      <c r="AA103" s="55"/>
      <c r="AB103" s="55"/>
      <c r="AC103" s="55"/>
      <c r="AD103" s="55"/>
    </row>
    <row r="104" spans="1:30" x14ac:dyDescent="0.15">
      <c r="A104" s="57" t="s">
        <v>399</v>
      </c>
      <c r="B104" s="57" t="s">
        <v>568</v>
      </c>
      <c r="C104" s="60">
        <v>2024</v>
      </c>
      <c r="D104" s="55" t="s">
        <v>569</v>
      </c>
      <c r="E104" s="59">
        <v>2437110114</v>
      </c>
      <c r="F104" s="55" t="s">
        <v>672</v>
      </c>
      <c r="G104" s="55">
        <v>89.33</v>
      </c>
      <c r="H104" s="55">
        <v>0</v>
      </c>
      <c r="I104" s="55">
        <f t="shared" si="18"/>
        <v>89.33</v>
      </c>
      <c r="J104" s="55">
        <f>VLOOKUP(F104,[3]Sheet1!$A:$B,2,FALSE)</f>
        <v>71.591836734693899</v>
      </c>
      <c r="K104" s="55">
        <v>0</v>
      </c>
      <c r="L104" s="55">
        <f t="shared" si="19"/>
        <v>71.591836734693899</v>
      </c>
      <c r="M104" s="55">
        <f>VLOOKUP(F104,[4]Sheet1!$A:$B,2,FALSE)</f>
        <v>69.8</v>
      </c>
      <c r="N104" s="55">
        <v>0</v>
      </c>
      <c r="O104" s="55">
        <f t="shared" si="20"/>
        <v>69.8</v>
      </c>
      <c r="P104" s="55">
        <v>60</v>
      </c>
      <c r="Q104" s="55">
        <v>0</v>
      </c>
      <c r="R104" s="55">
        <f t="shared" si="21"/>
        <v>60</v>
      </c>
      <c r="S104" s="55">
        <v>40</v>
      </c>
      <c r="T104" s="55">
        <v>0</v>
      </c>
      <c r="U104" s="55">
        <f t="shared" si="22"/>
        <v>40</v>
      </c>
      <c r="V104" s="57">
        <f t="shared" si="23"/>
        <v>71.116877551020423</v>
      </c>
      <c r="W104" s="58">
        <v>100</v>
      </c>
      <c r="X104" s="56">
        <v>98</v>
      </c>
      <c r="Y104" s="57" t="s">
        <v>414</v>
      </c>
      <c r="Z104" s="56">
        <v>136</v>
      </c>
      <c r="AA104" s="55"/>
      <c r="AB104" s="55"/>
      <c r="AC104" s="55"/>
      <c r="AD104" s="55"/>
    </row>
    <row r="105" spans="1:30" x14ac:dyDescent="0.15">
      <c r="A105" s="57" t="s">
        <v>399</v>
      </c>
      <c r="B105" s="57" t="s">
        <v>568</v>
      </c>
      <c r="C105" s="60">
        <v>2024</v>
      </c>
      <c r="D105" s="55" t="s">
        <v>569</v>
      </c>
      <c r="E105" s="59">
        <v>2437110095</v>
      </c>
      <c r="F105" s="55" t="s">
        <v>673</v>
      </c>
      <c r="G105" s="55">
        <v>89</v>
      </c>
      <c r="H105" s="55">
        <v>1</v>
      </c>
      <c r="I105" s="55">
        <f t="shared" si="18"/>
        <v>90</v>
      </c>
      <c r="J105" s="55">
        <f>VLOOKUP(F105,[3]Sheet1!$A:$B,2,FALSE)</f>
        <v>66.734693877550995</v>
      </c>
      <c r="K105" s="55">
        <v>1.2</v>
      </c>
      <c r="L105" s="55">
        <f t="shared" si="19"/>
        <v>67.934693877550998</v>
      </c>
      <c r="M105" s="55">
        <f>VLOOKUP(F105,[4]Sheet1!$A:$B,2,FALSE)</f>
        <v>74.900000000000006</v>
      </c>
      <c r="N105" s="55">
        <v>0</v>
      </c>
      <c r="O105" s="55">
        <f t="shared" si="20"/>
        <v>74.900000000000006</v>
      </c>
      <c r="P105" s="55">
        <v>60</v>
      </c>
      <c r="Q105" s="55">
        <v>0</v>
      </c>
      <c r="R105" s="55">
        <f t="shared" si="21"/>
        <v>60</v>
      </c>
      <c r="S105" s="55">
        <v>40</v>
      </c>
      <c r="T105" s="55">
        <v>40</v>
      </c>
      <c r="U105" s="55">
        <f t="shared" si="22"/>
        <v>80</v>
      </c>
      <c r="V105" s="57">
        <f t="shared" si="23"/>
        <v>70.696020408163236</v>
      </c>
      <c r="W105" s="58">
        <v>101</v>
      </c>
      <c r="X105" s="56">
        <v>111</v>
      </c>
      <c r="Y105" s="57" t="s">
        <v>414</v>
      </c>
      <c r="Z105" s="56">
        <v>136</v>
      </c>
      <c r="AA105" s="55"/>
      <c r="AB105" s="55"/>
      <c r="AC105" s="55"/>
      <c r="AD105" s="55"/>
    </row>
    <row r="106" spans="1:30" x14ac:dyDescent="0.15">
      <c r="A106" s="57" t="s">
        <v>399</v>
      </c>
      <c r="B106" s="57" t="s">
        <v>568</v>
      </c>
      <c r="C106" s="60">
        <v>2024</v>
      </c>
      <c r="D106" s="55" t="s">
        <v>571</v>
      </c>
      <c r="E106" s="59">
        <v>2437110067</v>
      </c>
      <c r="F106" s="55" t="s">
        <v>674</v>
      </c>
      <c r="G106" s="61">
        <v>91</v>
      </c>
      <c r="H106" s="55">
        <v>0</v>
      </c>
      <c r="I106" s="55">
        <f t="shared" si="18"/>
        <v>91</v>
      </c>
      <c r="J106" s="55">
        <f>VLOOKUP(F106,[3]Sheet1!$A:$B,2,FALSE)</f>
        <v>70.489795918367307</v>
      </c>
      <c r="K106" s="55">
        <v>0</v>
      </c>
      <c r="L106" s="55">
        <f t="shared" si="19"/>
        <v>70.489795918367307</v>
      </c>
      <c r="M106" s="55">
        <f>VLOOKUP(F106,[4]Sheet1!$A:$B,2,FALSE)</f>
        <v>73.900000000000006</v>
      </c>
      <c r="N106" s="55">
        <v>0</v>
      </c>
      <c r="O106" s="55">
        <f t="shared" si="20"/>
        <v>73.900000000000006</v>
      </c>
      <c r="P106" s="55">
        <v>60</v>
      </c>
      <c r="Q106" s="55">
        <v>0</v>
      </c>
      <c r="R106" s="55">
        <f t="shared" si="21"/>
        <v>60</v>
      </c>
      <c r="S106" s="55">
        <v>40</v>
      </c>
      <c r="T106" s="55">
        <v>0</v>
      </c>
      <c r="U106" s="55">
        <f t="shared" si="22"/>
        <v>40</v>
      </c>
      <c r="V106" s="57">
        <f t="shared" si="23"/>
        <v>70.662346938775485</v>
      </c>
      <c r="W106" s="58">
        <v>102</v>
      </c>
      <c r="X106" s="56">
        <v>102</v>
      </c>
      <c r="Y106" s="57" t="s">
        <v>414</v>
      </c>
      <c r="Z106" s="56">
        <v>136</v>
      </c>
      <c r="AA106" s="55"/>
      <c r="AB106" s="55"/>
      <c r="AC106" s="55"/>
      <c r="AD106" s="55"/>
    </row>
    <row r="107" spans="1:30" x14ac:dyDescent="0.15">
      <c r="A107" s="57" t="s">
        <v>399</v>
      </c>
      <c r="B107" s="57" t="s">
        <v>568</v>
      </c>
      <c r="C107" s="60">
        <v>2024</v>
      </c>
      <c r="D107" s="55" t="s">
        <v>577</v>
      </c>
      <c r="E107" s="59">
        <v>2437110042</v>
      </c>
      <c r="F107" s="55" t="s">
        <v>675</v>
      </c>
      <c r="G107" s="55">
        <v>90.33</v>
      </c>
      <c r="H107" s="55">
        <v>0</v>
      </c>
      <c r="I107" s="55">
        <f t="shared" si="18"/>
        <v>90.33</v>
      </c>
      <c r="J107" s="55">
        <f>VLOOKUP(F107,[3]Sheet1!$A:$B,2,FALSE)</f>
        <v>70.836734693877503</v>
      </c>
      <c r="K107" s="55">
        <v>0</v>
      </c>
      <c r="L107" s="55">
        <f t="shared" si="19"/>
        <v>70.836734693877503</v>
      </c>
      <c r="M107" s="55">
        <f>VLOOKUP(F107,[4]Sheet1!$A:$B,2,FALSE)</f>
        <v>66.650000000000006</v>
      </c>
      <c r="N107" s="55">
        <v>0</v>
      </c>
      <c r="O107" s="55">
        <f t="shared" si="20"/>
        <v>66.650000000000006</v>
      </c>
      <c r="P107" s="55">
        <v>60</v>
      </c>
      <c r="Q107" s="55">
        <v>0</v>
      </c>
      <c r="R107" s="55">
        <f t="shared" si="21"/>
        <v>60</v>
      </c>
      <c r="S107" s="55">
        <v>40</v>
      </c>
      <c r="T107" s="55">
        <v>0</v>
      </c>
      <c r="U107" s="55">
        <f t="shared" si="22"/>
        <v>40</v>
      </c>
      <c r="V107" s="57">
        <f t="shared" si="23"/>
        <v>70.493051020408132</v>
      </c>
      <c r="W107" s="58">
        <v>103</v>
      </c>
      <c r="X107" s="56">
        <v>101</v>
      </c>
      <c r="Y107" s="57" t="s">
        <v>414</v>
      </c>
      <c r="Z107" s="56">
        <v>136</v>
      </c>
      <c r="AA107" s="55"/>
      <c r="AB107" s="55"/>
      <c r="AC107" s="55"/>
      <c r="AD107" s="55"/>
    </row>
    <row r="108" spans="1:30" x14ac:dyDescent="0.15">
      <c r="A108" s="57" t="s">
        <v>399</v>
      </c>
      <c r="B108" s="57" t="s">
        <v>568</v>
      </c>
      <c r="C108" s="60">
        <v>2024</v>
      </c>
      <c r="D108" s="55" t="s">
        <v>577</v>
      </c>
      <c r="E108" s="59">
        <v>2330110004</v>
      </c>
      <c r="F108" s="55" t="s">
        <v>676</v>
      </c>
      <c r="G108" s="55">
        <v>89</v>
      </c>
      <c r="H108" s="55">
        <v>0</v>
      </c>
      <c r="I108" s="55">
        <f t="shared" si="18"/>
        <v>89</v>
      </c>
      <c r="J108" s="55">
        <f>VLOOKUP(F108,[3]Sheet1!$A:$B,2,FALSE)</f>
        <v>69.653061224489804</v>
      </c>
      <c r="K108" s="55">
        <v>0</v>
      </c>
      <c r="L108" s="55">
        <f t="shared" si="19"/>
        <v>69.653061224489804</v>
      </c>
      <c r="M108" s="55">
        <f>VLOOKUP(F108,[4]Sheet1!$A:$B,2,FALSE)</f>
        <v>76.724999999999994</v>
      </c>
      <c r="N108" s="55">
        <v>0</v>
      </c>
      <c r="O108" s="55">
        <f t="shared" si="20"/>
        <v>76.724999999999994</v>
      </c>
      <c r="P108" s="55">
        <v>60</v>
      </c>
      <c r="Q108" s="55">
        <v>0</v>
      </c>
      <c r="R108" s="55">
        <f t="shared" si="21"/>
        <v>60</v>
      </c>
      <c r="S108" s="55">
        <v>40</v>
      </c>
      <c r="T108" s="55">
        <v>0</v>
      </c>
      <c r="U108" s="55">
        <f t="shared" si="22"/>
        <v>40</v>
      </c>
      <c r="V108" s="57">
        <f t="shared" si="23"/>
        <v>69.976045918367348</v>
      </c>
      <c r="W108" s="58">
        <v>104</v>
      </c>
      <c r="X108" s="56">
        <v>104</v>
      </c>
      <c r="Y108" s="57" t="s">
        <v>414</v>
      </c>
      <c r="Z108" s="56">
        <v>136</v>
      </c>
      <c r="AA108" s="55"/>
      <c r="AB108" s="55"/>
      <c r="AC108" s="55"/>
      <c r="AD108" s="55"/>
    </row>
    <row r="109" spans="1:30" x14ac:dyDescent="0.15">
      <c r="A109" s="57" t="s">
        <v>399</v>
      </c>
      <c r="B109" s="57" t="s">
        <v>568</v>
      </c>
      <c r="C109" s="60">
        <v>2024</v>
      </c>
      <c r="D109" s="55" t="s">
        <v>569</v>
      </c>
      <c r="E109" s="59">
        <v>2437110099</v>
      </c>
      <c r="F109" s="55" t="s">
        <v>677</v>
      </c>
      <c r="G109" s="55">
        <v>90</v>
      </c>
      <c r="H109" s="55">
        <v>0</v>
      </c>
      <c r="I109" s="55">
        <f t="shared" si="18"/>
        <v>90</v>
      </c>
      <c r="J109" s="55">
        <f>VLOOKUP(F109,[3]Sheet1!$A:$B,2,FALSE)</f>
        <v>69.7959183673469</v>
      </c>
      <c r="K109" s="55">
        <v>0</v>
      </c>
      <c r="L109" s="55">
        <f t="shared" si="19"/>
        <v>69.7959183673469</v>
      </c>
      <c r="M109" s="55">
        <f>VLOOKUP(F109,[4]Sheet1!$A:$B,2,FALSE)</f>
        <v>64.05</v>
      </c>
      <c r="N109" s="55">
        <v>0</v>
      </c>
      <c r="O109" s="55">
        <f t="shared" si="20"/>
        <v>64.05</v>
      </c>
      <c r="P109" s="55">
        <v>60</v>
      </c>
      <c r="Q109" s="55">
        <v>0</v>
      </c>
      <c r="R109" s="55">
        <f t="shared" si="21"/>
        <v>60</v>
      </c>
      <c r="S109" s="55">
        <v>40</v>
      </c>
      <c r="T109" s="55">
        <v>0</v>
      </c>
      <c r="U109" s="55">
        <f t="shared" si="22"/>
        <v>40</v>
      </c>
      <c r="V109" s="57">
        <f t="shared" si="23"/>
        <v>69.549438775510168</v>
      </c>
      <c r="W109" s="58">
        <v>105</v>
      </c>
      <c r="X109" s="56">
        <v>103</v>
      </c>
      <c r="Y109" s="57" t="s">
        <v>414</v>
      </c>
      <c r="Z109" s="56">
        <v>136</v>
      </c>
      <c r="AA109" s="55"/>
      <c r="AB109" s="55"/>
      <c r="AC109" s="55"/>
      <c r="AD109" s="55"/>
    </row>
    <row r="110" spans="1:30" x14ac:dyDescent="0.15">
      <c r="A110" s="57" t="s">
        <v>399</v>
      </c>
      <c r="B110" s="57" t="s">
        <v>568</v>
      </c>
      <c r="C110" s="60">
        <v>2024</v>
      </c>
      <c r="D110" s="55" t="s">
        <v>571</v>
      </c>
      <c r="E110" s="59">
        <v>2437110063</v>
      </c>
      <c r="F110" s="55" t="s">
        <v>678</v>
      </c>
      <c r="G110" s="61">
        <v>89.75</v>
      </c>
      <c r="H110" s="55">
        <v>0</v>
      </c>
      <c r="I110" s="55">
        <f t="shared" si="18"/>
        <v>89.75</v>
      </c>
      <c r="J110" s="55">
        <f>VLOOKUP(F110,[3]Sheet1!$A:$B,2,FALSE)</f>
        <v>69.122448979591795</v>
      </c>
      <c r="K110" s="55">
        <v>0</v>
      </c>
      <c r="L110" s="55">
        <f t="shared" si="19"/>
        <v>69.122448979591795</v>
      </c>
      <c r="M110" s="55">
        <f>VLOOKUP(F110,[4]Sheet1!$A:$B,2,FALSE)</f>
        <v>70</v>
      </c>
      <c r="N110" s="55">
        <v>0</v>
      </c>
      <c r="O110" s="55">
        <f t="shared" si="20"/>
        <v>70</v>
      </c>
      <c r="P110" s="55">
        <v>60</v>
      </c>
      <c r="Q110" s="55">
        <v>0</v>
      </c>
      <c r="R110" s="55">
        <f t="shared" si="21"/>
        <v>60</v>
      </c>
      <c r="S110" s="55">
        <v>40</v>
      </c>
      <c r="T110" s="55">
        <v>0</v>
      </c>
      <c r="U110" s="55">
        <f t="shared" si="22"/>
        <v>40</v>
      </c>
      <c r="V110" s="57">
        <f t="shared" si="23"/>
        <v>69.316836734693851</v>
      </c>
      <c r="W110" s="58">
        <v>106</v>
      </c>
      <c r="X110" s="56">
        <v>106</v>
      </c>
      <c r="Y110" s="57" t="s">
        <v>414</v>
      </c>
      <c r="Z110" s="56">
        <v>136</v>
      </c>
      <c r="AA110" s="55"/>
      <c r="AB110" s="55"/>
      <c r="AC110" s="55"/>
      <c r="AD110" s="55"/>
    </row>
    <row r="111" spans="1:30" x14ac:dyDescent="0.15">
      <c r="A111" s="57" t="s">
        <v>399</v>
      </c>
      <c r="B111" s="57" t="s">
        <v>568</v>
      </c>
      <c r="C111" s="60">
        <v>2024</v>
      </c>
      <c r="D111" s="55" t="s">
        <v>573</v>
      </c>
      <c r="E111" s="59">
        <v>2437110010</v>
      </c>
      <c r="F111" s="55" t="s">
        <v>679</v>
      </c>
      <c r="G111" s="55">
        <v>88</v>
      </c>
      <c r="H111" s="55">
        <v>0</v>
      </c>
      <c r="I111" s="55">
        <f t="shared" si="18"/>
        <v>88</v>
      </c>
      <c r="J111" s="55">
        <f>VLOOKUP(F111,[3]Sheet1!$A:$B,2,FALSE)</f>
        <v>69.571428571428598</v>
      </c>
      <c r="K111" s="55">
        <v>0</v>
      </c>
      <c r="L111" s="55">
        <f t="shared" si="19"/>
        <v>69.571428571428598</v>
      </c>
      <c r="M111" s="55">
        <f>VLOOKUP(F111,[4]Sheet1!$A:$B,2,FALSE)</f>
        <v>60</v>
      </c>
      <c r="N111" s="55">
        <v>0</v>
      </c>
      <c r="O111" s="55">
        <f t="shared" si="20"/>
        <v>60</v>
      </c>
      <c r="P111" s="55">
        <v>60</v>
      </c>
      <c r="Q111" s="55">
        <v>0</v>
      </c>
      <c r="R111" s="55">
        <f t="shared" si="21"/>
        <v>60</v>
      </c>
      <c r="S111" s="55">
        <v>40</v>
      </c>
      <c r="T111" s="55">
        <v>0</v>
      </c>
      <c r="U111" s="55">
        <f t="shared" si="22"/>
        <v>40</v>
      </c>
      <c r="V111" s="57">
        <f t="shared" si="23"/>
        <v>68.978571428571442</v>
      </c>
      <c r="W111" s="58">
        <v>107</v>
      </c>
      <c r="X111" s="56">
        <v>105</v>
      </c>
      <c r="Y111" s="57" t="s">
        <v>414</v>
      </c>
      <c r="Z111" s="56">
        <v>136</v>
      </c>
      <c r="AA111" s="55"/>
      <c r="AB111" s="55"/>
      <c r="AC111" s="55"/>
      <c r="AD111" s="62"/>
    </row>
    <row r="112" spans="1:30" x14ac:dyDescent="0.15">
      <c r="A112" s="57" t="s">
        <v>399</v>
      </c>
      <c r="B112" s="57" t="s">
        <v>568</v>
      </c>
      <c r="C112" s="60">
        <v>2024</v>
      </c>
      <c r="D112" s="55" t="s">
        <v>571</v>
      </c>
      <c r="E112" s="59">
        <v>2437110071</v>
      </c>
      <c r="F112" s="55" t="s">
        <v>680</v>
      </c>
      <c r="G112" s="61">
        <v>89.75</v>
      </c>
      <c r="H112" s="55">
        <v>0</v>
      </c>
      <c r="I112" s="55">
        <f t="shared" si="18"/>
        <v>89.75</v>
      </c>
      <c r="J112" s="55">
        <f>VLOOKUP(F112,[3]Sheet1!$A:$B,2,FALSE)</f>
        <v>68.857142857142904</v>
      </c>
      <c r="K112" s="55">
        <v>0</v>
      </c>
      <c r="L112" s="55">
        <f t="shared" si="19"/>
        <v>68.857142857142904</v>
      </c>
      <c r="M112" s="55">
        <f>VLOOKUP(F112,[4]Sheet1!$A:$B,2,FALSE)</f>
        <v>63.25</v>
      </c>
      <c r="N112" s="55">
        <v>0</v>
      </c>
      <c r="O112" s="55">
        <f t="shared" si="20"/>
        <v>63.25</v>
      </c>
      <c r="P112" s="55">
        <v>60</v>
      </c>
      <c r="Q112" s="55">
        <v>0</v>
      </c>
      <c r="R112" s="55">
        <f t="shared" si="21"/>
        <v>60</v>
      </c>
      <c r="S112" s="55">
        <v>40</v>
      </c>
      <c r="T112" s="55">
        <v>0</v>
      </c>
      <c r="U112" s="55">
        <f t="shared" si="22"/>
        <v>40</v>
      </c>
      <c r="V112" s="57">
        <f t="shared" si="23"/>
        <v>68.780357142857184</v>
      </c>
      <c r="W112" s="58">
        <v>108</v>
      </c>
      <c r="X112" s="56">
        <v>107</v>
      </c>
      <c r="Y112" s="57" t="s">
        <v>414</v>
      </c>
      <c r="Z112" s="56">
        <v>136</v>
      </c>
      <c r="AA112" s="55"/>
      <c r="AB112" s="55"/>
      <c r="AC112" s="55"/>
      <c r="AD112" s="55"/>
    </row>
    <row r="113" spans="1:30" x14ac:dyDescent="0.15">
      <c r="A113" s="57" t="s">
        <v>399</v>
      </c>
      <c r="B113" s="57" t="s">
        <v>568</v>
      </c>
      <c r="C113" s="60">
        <v>2024</v>
      </c>
      <c r="D113" s="55" t="s">
        <v>577</v>
      </c>
      <c r="E113" s="59">
        <v>2437110047</v>
      </c>
      <c r="F113" s="55" t="s">
        <v>681</v>
      </c>
      <c r="G113" s="55">
        <v>89.67</v>
      </c>
      <c r="H113" s="55">
        <v>0</v>
      </c>
      <c r="I113" s="55">
        <f t="shared" si="18"/>
        <v>89.67</v>
      </c>
      <c r="J113" s="55">
        <f>VLOOKUP(F113,[3]Sheet1!$A:$B,2,FALSE)</f>
        <v>68.020408163265301</v>
      </c>
      <c r="K113" s="55">
        <v>0</v>
      </c>
      <c r="L113" s="55">
        <f t="shared" si="19"/>
        <v>68.020408163265301</v>
      </c>
      <c r="M113" s="55">
        <f>VLOOKUP(F113,[4]Sheet1!$A:$B,2,FALSE)</f>
        <v>70.400000000000006</v>
      </c>
      <c r="N113" s="55">
        <v>0</v>
      </c>
      <c r="O113" s="55">
        <f t="shared" si="20"/>
        <v>70.400000000000006</v>
      </c>
      <c r="P113" s="55">
        <v>60</v>
      </c>
      <c r="Q113" s="55">
        <v>0</v>
      </c>
      <c r="R113" s="55">
        <f t="shared" si="21"/>
        <v>60</v>
      </c>
      <c r="S113" s="55">
        <v>40</v>
      </c>
      <c r="T113" s="55">
        <v>0</v>
      </c>
      <c r="U113" s="55">
        <f t="shared" si="22"/>
        <v>40</v>
      </c>
      <c r="V113" s="57">
        <f t="shared" si="23"/>
        <v>68.502306122448971</v>
      </c>
      <c r="W113" s="58">
        <v>109</v>
      </c>
      <c r="X113" s="56">
        <v>108</v>
      </c>
      <c r="Y113" s="57" t="s">
        <v>414</v>
      </c>
      <c r="Z113" s="56">
        <v>136</v>
      </c>
      <c r="AA113" s="55"/>
      <c r="AB113" s="55"/>
      <c r="AC113" s="55"/>
      <c r="AD113" s="55"/>
    </row>
    <row r="114" spans="1:30" x14ac:dyDescent="0.15">
      <c r="A114" s="57" t="s">
        <v>399</v>
      </c>
      <c r="B114" s="57" t="s">
        <v>568</v>
      </c>
      <c r="C114" s="60">
        <v>2024</v>
      </c>
      <c r="D114" s="55" t="s">
        <v>569</v>
      </c>
      <c r="E114" s="59">
        <v>2437110119</v>
      </c>
      <c r="F114" s="55" t="s">
        <v>682</v>
      </c>
      <c r="G114" s="55">
        <v>89.33</v>
      </c>
      <c r="H114" s="55">
        <v>0</v>
      </c>
      <c r="I114" s="55">
        <f t="shared" si="18"/>
        <v>89.33</v>
      </c>
      <c r="J114" s="55">
        <f>VLOOKUP(F114,[3]Sheet1!$A:$B,2,FALSE)</f>
        <v>67.224489795918402</v>
      </c>
      <c r="K114" s="55">
        <v>0</v>
      </c>
      <c r="L114" s="55">
        <f t="shared" si="19"/>
        <v>67.224489795918402</v>
      </c>
      <c r="M114" s="55">
        <f>VLOOKUP(F114,[4]Sheet1!$A:$B,2,FALSE)</f>
        <v>71.45</v>
      </c>
      <c r="N114" s="55">
        <v>0</v>
      </c>
      <c r="O114" s="55">
        <f t="shared" si="20"/>
        <v>71.45</v>
      </c>
      <c r="P114" s="55">
        <v>60</v>
      </c>
      <c r="Q114" s="55">
        <v>0</v>
      </c>
      <c r="R114" s="55">
        <f t="shared" si="21"/>
        <v>60</v>
      </c>
      <c r="S114" s="55">
        <v>40</v>
      </c>
      <c r="T114" s="55">
        <v>0</v>
      </c>
      <c r="U114" s="55">
        <f t="shared" si="22"/>
        <v>40</v>
      </c>
      <c r="V114" s="57">
        <f t="shared" si="23"/>
        <v>67.923867346938806</v>
      </c>
      <c r="W114" s="58">
        <v>110</v>
      </c>
      <c r="X114" s="56">
        <v>109</v>
      </c>
      <c r="Y114" s="57" t="s">
        <v>414</v>
      </c>
      <c r="Z114" s="56">
        <v>136</v>
      </c>
      <c r="AA114" s="55"/>
      <c r="AB114" s="55"/>
      <c r="AC114" s="55"/>
      <c r="AD114" s="55"/>
    </row>
    <row r="115" spans="1:30" x14ac:dyDescent="0.15">
      <c r="A115" s="57" t="s">
        <v>399</v>
      </c>
      <c r="B115" s="57" t="s">
        <v>568</v>
      </c>
      <c r="C115" s="60">
        <v>2024</v>
      </c>
      <c r="D115" s="55" t="s">
        <v>569</v>
      </c>
      <c r="E115" s="59">
        <v>2437110108</v>
      </c>
      <c r="F115" s="55" t="s">
        <v>683</v>
      </c>
      <c r="G115" s="55">
        <v>88.33</v>
      </c>
      <c r="H115" s="55">
        <v>0</v>
      </c>
      <c r="I115" s="55">
        <f t="shared" si="18"/>
        <v>88.33</v>
      </c>
      <c r="J115" s="55">
        <f>VLOOKUP(F115,[3]Sheet1!$A:$B,2,FALSE)</f>
        <v>67.020408163265301</v>
      </c>
      <c r="K115" s="55">
        <v>0</v>
      </c>
      <c r="L115" s="55">
        <f t="shared" si="19"/>
        <v>67.020408163265301</v>
      </c>
      <c r="M115" s="55">
        <f>VLOOKUP(F115,[4]Sheet1!$A:$B,2,FALSE)</f>
        <v>66.650000000000006</v>
      </c>
      <c r="N115" s="55">
        <v>0</v>
      </c>
      <c r="O115" s="55">
        <f t="shared" si="20"/>
        <v>66.650000000000006</v>
      </c>
      <c r="P115" s="55">
        <v>60</v>
      </c>
      <c r="Q115" s="55">
        <v>0</v>
      </c>
      <c r="R115" s="55">
        <f t="shared" si="21"/>
        <v>60</v>
      </c>
      <c r="S115" s="55">
        <v>40</v>
      </c>
      <c r="T115" s="55">
        <v>0</v>
      </c>
      <c r="U115" s="55">
        <f t="shared" si="22"/>
        <v>40</v>
      </c>
      <c r="V115" s="57">
        <f t="shared" si="23"/>
        <v>67.430806122448985</v>
      </c>
      <c r="W115" s="58">
        <v>111</v>
      </c>
      <c r="X115" s="56">
        <v>110</v>
      </c>
      <c r="Y115" s="57" t="s">
        <v>414</v>
      </c>
      <c r="Z115" s="56">
        <v>136</v>
      </c>
      <c r="AA115" s="55"/>
      <c r="AB115" s="55"/>
      <c r="AC115" s="55"/>
      <c r="AD115" s="55"/>
    </row>
    <row r="116" spans="1:30" x14ac:dyDescent="0.15">
      <c r="A116" s="57" t="s">
        <v>399</v>
      </c>
      <c r="B116" s="57" t="s">
        <v>568</v>
      </c>
      <c r="C116" s="60">
        <v>2024</v>
      </c>
      <c r="D116" s="55" t="s">
        <v>571</v>
      </c>
      <c r="E116" s="59">
        <v>2437110074</v>
      </c>
      <c r="F116" s="55" t="s">
        <v>684</v>
      </c>
      <c r="G116" s="61">
        <v>89.875</v>
      </c>
      <c r="H116" s="55">
        <v>0</v>
      </c>
      <c r="I116" s="55">
        <f t="shared" si="18"/>
        <v>89.875</v>
      </c>
      <c r="J116" s="55">
        <f>VLOOKUP(F116,[3]Sheet1!$A:$B,2,FALSE)</f>
        <v>65.816326530612201</v>
      </c>
      <c r="K116" s="55">
        <v>0</v>
      </c>
      <c r="L116" s="55">
        <f t="shared" si="19"/>
        <v>65.816326530612201</v>
      </c>
      <c r="M116" s="55">
        <f>VLOOKUP(F116,[4]Sheet1!$A:$B,2,FALSE)</f>
        <v>76.2</v>
      </c>
      <c r="N116" s="55">
        <v>0</v>
      </c>
      <c r="O116" s="55">
        <f t="shared" si="20"/>
        <v>76.2</v>
      </c>
      <c r="P116" s="55">
        <v>60</v>
      </c>
      <c r="Q116" s="55">
        <v>0</v>
      </c>
      <c r="R116" s="55">
        <f t="shared" si="21"/>
        <v>60</v>
      </c>
      <c r="S116" s="55">
        <v>40</v>
      </c>
      <c r="T116" s="55">
        <v>0</v>
      </c>
      <c r="U116" s="55">
        <f t="shared" si="22"/>
        <v>40</v>
      </c>
      <c r="V116" s="57">
        <f t="shared" si="23"/>
        <v>67.159744897959158</v>
      </c>
      <c r="W116" s="58">
        <v>112</v>
      </c>
      <c r="X116" s="56">
        <v>114</v>
      </c>
      <c r="Y116" s="57" t="s">
        <v>414</v>
      </c>
      <c r="Z116" s="56">
        <v>136</v>
      </c>
      <c r="AA116" s="55"/>
      <c r="AB116" s="55"/>
      <c r="AC116" s="55"/>
      <c r="AD116" s="55"/>
    </row>
    <row r="117" spans="1:30" x14ac:dyDescent="0.15">
      <c r="A117" s="57" t="s">
        <v>399</v>
      </c>
      <c r="B117" s="57" t="s">
        <v>568</v>
      </c>
      <c r="C117" s="60">
        <v>2024</v>
      </c>
      <c r="D117" s="55" t="s">
        <v>573</v>
      </c>
      <c r="E117" s="59">
        <v>2437110024</v>
      </c>
      <c r="F117" s="55" t="s">
        <v>685</v>
      </c>
      <c r="G117" s="55">
        <v>88</v>
      </c>
      <c r="H117" s="55">
        <v>0</v>
      </c>
      <c r="I117" s="55">
        <f t="shared" si="18"/>
        <v>88</v>
      </c>
      <c r="J117" s="55">
        <f>VLOOKUP(F117,[3]Sheet1!$A:$B,2,FALSE)</f>
        <v>66.183673469387799</v>
      </c>
      <c r="K117" s="55">
        <v>0</v>
      </c>
      <c r="L117" s="55">
        <f t="shared" si="19"/>
        <v>66.183673469387799</v>
      </c>
      <c r="M117" s="55">
        <f>VLOOKUP(F117,[4]Sheet1!$A:$B,2,FALSE)</f>
        <v>72.650000000000006</v>
      </c>
      <c r="N117" s="55">
        <v>0</v>
      </c>
      <c r="O117" s="55">
        <f t="shared" si="20"/>
        <v>72.650000000000006</v>
      </c>
      <c r="P117" s="55">
        <v>60</v>
      </c>
      <c r="Q117" s="55">
        <v>0</v>
      </c>
      <c r="R117" s="55">
        <f t="shared" si="21"/>
        <v>60</v>
      </c>
      <c r="S117" s="55">
        <v>40</v>
      </c>
      <c r="T117" s="55">
        <v>0</v>
      </c>
      <c r="U117" s="55">
        <f t="shared" si="22"/>
        <v>40</v>
      </c>
      <c r="V117" s="57">
        <f t="shared" si="23"/>
        <v>67.070255102040846</v>
      </c>
      <c r="W117" s="58">
        <v>113</v>
      </c>
      <c r="X117" s="56">
        <v>113</v>
      </c>
      <c r="Y117" s="57" t="s">
        <v>414</v>
      </c>
      <c r="Z117" s="56">
        <v>136</v>
      </c>
      <c r="AA117" s="55"/>
      <c r="AB117" s="55"/>
      <c r="AC117" s="55"/>
      <c r="AD117" s="55"/>
    </row>
    <row r="118" spans="1:30" x14ac:dyDescent="0.15">
      <c r="A118" s="57" t="s">
        <v>399</v>
      </c>
      <c r="B118" s="57" t="s">
        <v>568</v>
      </c>
      <c r="C118" s="60">
        <v>2024</v>
      </c>
      <c r="D118" s="55" t="s">
        <v>573</v>
      </c>
      <c r="E118" s="59">
        <v>2437110011</v>
      </c>
      <c r="F118" s="55" t="s">
        <v>686</v>
      </c>
      <c r="G118" s="55">
        <v>89.25</v>
      </c>
      <c r="H118" s="55">
        <v>0</v>
      </c>
      <c r="I118" s="55">
        <f t="shared" si="18"/>
        <v>89.25</v>
      </c>
      <c r="J118" s="55">
        <f>VLOOKUP(F118,[3]Sheet1!$A:$B,2,FALSE)</f>
        <v>66.469387755102005</v>
      </c>
      <c r="K118" s="55">
        <v>0</v>
      </c>
      <c r="L118" s="55">
        <f t="shared" si="19"/>
        <v>66.469387755102005</v>
      </c>
      <c r="M118" s="55">
        <f>VLOOKUP(F118,[4]Sheet1!$A:$B,2,FALSE)</f>
        <v>60.35</v>
      </c>
      <c r="N118" s="55">
        <v>0</v>
      </c>
      <c r="O118" s="55">
        <f t="shared" si="20"/>
        <v>60.35</v>
      </c>
      <c r="P118" s="55">
        <v>60</v>
      </c>
      <c r="Q118" s="55">
        <v>0</v>
      </c>
      <c r="R118" s="55">
        <f t="shared" si="21"/>
        <v>60</v>
      </c>
      <c r="S118" s="55">
        <v>40</v>
      </c>
      <c r="T118" s="55">
        <v>0</v>
      </c>
      <c r="U118" s="55">
        <f t="shared" si="22"/>
        <v>40</v>
      </c>
      <c r="V118" s="57">
        <f t="shared" si="23"/>
        <v>66.794540816326503</v>
      </c>
      <c r="W118" s="58">
        <v>114</v>
      </c>
      <c r="X118" s="56">
        <v>112</v>
      </c>
      <c r="Y118" s="57" t="s">
        <v>414</v>
      </c>
      <c r="Z118" s="56">
        <v>136</v>
      </c>
      <c r="AA118" s="55"/>
      <c r="AB118" s="55"/>
      <c r="AC118" s="55"/>
      <c r="AD118" s="62"/>
    </row>
    <row r="119" spans="1:30" x14ac:dyDescent="0.15">
      <c r="A119" s="57" t="s">
        <v>399</v>
      </c>
      <c r="B119" s="57" t="s">
        <v>568</v>
      </c>
      <c r="C119" s="60">
        <v>2024</v>
      </c>
      <c r="D119" s="55" t="s">
        <v>571</v>
      </c>
      <c r="E119" s="59">
        <v>2437110086</v>
      </c>
      <c r="F119" s="55" t="s">
        <v>687</v>
      </c>
      <c r="G119" s="61">
        <v>90</v>
      </c>
      <c r="H119" s="55">
        <v>0</v>
      </c>
      <c r="I119" s="55">
        <f t="shared" si="18"/>
        <v>90</v>
      </c>
      <c r="J119" s="55">
        <f>VLOOKUP(F119,[3]Sheet1!$A:$B,2,FALSE)</f>
        <v>65.122448979591795</v>
      </c>
      <c r="K119" s="55">
        <v>0</v>
      </c>
      <c r="L119" s="55">
        <f t="shared" si="19"/>
        <v>65.122448979591795</v>
      </c>
      <c r="M119" s="55">
        <f>VLOOKUP(F119,[4]Sheet1!$A:$B,2,FALSE)</f>
        <v>70.05</v>
      </c>
      <c r="N119" s="55">
        <v>0</v>
      </c>
      <c r="O119" s="55">
        <f t="shared" si="20"/>
        <v>70.05</v>
      </c>
      <c r="P119" s="55">
        <v>60</v>
      </c>
      <c r="Q119" s="55">
        <v>0</v>
      </c>
      <c r="R119" s="55">
        <f t="shared" si="21"/>
        <v>60</v>
      </c>
      <c r="S119" s="55">
        <v>40</v>
      </c>
      <c r="T119" s="55">
        <v>0</v>
      </c>
      <c r="U119" s="55">
        <f t="shared" si="22"/>
        <v>40</v>
      </c>
      <c r="V119" s="57">
        <f t="shared" si="23"/>
        <v>66.34433673469384</v>
      </c>
      <c r="W119" s="58">
        <v>115</v>
      </c>
      <c r="X119" s="56">
        <v>115</v>
      </c>
      <c r="Y119" s="57" t="s">
        <v>414</v>
      </c>
      <c r="Z119" s="56">
        <v>136</v>
      </c>
      <c r="AA119" s="55"/>
      <c r="AB119" s="55"/>
      <c r="AC119" s="55"/>
      <c r="AD119" s="55"/>
    </row>
    <row r="120" spans="1:30" x14ac:dyDescent="0.15">
      <c r="A120" s="57" t="s">
        <v>399</v>
      </c>
      <c r="B120" s="57" t="s">
        <v>568</v>
      </c>
      <c r="C120" s="60">
        <v>2024</v>
      </c>
      <c r="D120" s="55" t="s">
        <v>571</v>
      </c>
      <c r="E120" s="59">
        <v>2437110070</v>
      </c>
      <c r="F120" s="55" t="s">
        <v>688</v>
      </c>
      <c r="G120" s="61">
        <v>89.75</v>
      </c>
      <c r="H120" s="55">
        <v>0</v>
      </c>
      <c r="I120" s="55">
        <f t="shared" si="18"/>
        <v>89.75</v>
      </c>
      <c r="J120" s="55">
        <f>VLOOKUP(F120,[3]Sheet1!$A:$B,2,FALSE)</f>
        <v>64.673469387755105</v>
      </c>
      <c r="K120" s="55">
        <v>0</v>
      </c>
      <c r="L120" s="55">
        <f t="shared" si="19"/>
        <v>64.673469387755105</v>
      </c>
      <c r="M120" s="55">
        <f>VLOOKUP(F120,[4]Sheet1!$A:$B,2,FALSE)</f>
        <v>66.849999999999994</v>
      </c>
      <c r="N120" s="55">
        <v>0</v>
      </c>
      <c r="O120" s="55">
        <f t="shared" si="20"/>
        <v>66.849999999999994</v>
      </c>
      <c r="P120" s="55">
        <v>60</v>
      </c>
      <c r="Q120" s="55">
        <v>0</v>
      </c>
      <c r="R120" s="55">
        <f t="shared" si="21"/>
        <v>60</v>
      </c>
      <c r="S120" s="55">
        <v>40</v>
      </c>
      <c r="T120" s="55">
        <v>0</v>
      </c>
      <c r="U120" s="55">
        <f t="shared" si="22"/>
        <v>40</v>
      </c>
      <c r="V120" s="57">
        <f t="shared" si="23"/>
        <v>65.822602040816321</v>
      </c>
      <c r="W120" s="58">
        <v>116</v>
      </c>
      <c r="X120" s="56">
        <v>116</v>
      </c>
      <c r="Y120" s="57" t="s">
        <v>414</v>
      </c>
      <c r="Z120" s="56">
        <v>136</v>
      </c>
      <c r="AA120" s="55"/>
      <c r="AB120" s="55"/>
      <c r="AC120" s="55"/>
      <c r="AD120" s="55"/>
    </row>
    <row r="121" spans="1:30" x14ac:dyDescent="0.15">
      <c r="A121" s="57" t="s">
        <v>399</v>
      </c>
      <c r="B121" s="57" t="s">
        <v>568</v>
      </c>
      <c r="C121" s="60">
        <v>2024</v>
      </c>
      <c r="D121" s="55" t="s">
        <v>573</v>
      </c>
      <c r="E121" s="59">
        <v>2330110031</v>
      </c>
      <c r="F121" s="55" t="s">
        <v>689</v>
      </c>
      <c r="G121" s="55">
        <v>88.75</v>
      </c>
      <c r="H121" s="55">
        <v>0</v>
      </c>
      <c r="I121" s="55">
        <f t="shared" si="18"/>
        <v>88.75</v>
      </c>
      <c r="J121" s="55">
        <f>VLOOKUP(F121,[3]Sheet1!$A:$B,2,FALSE)</f>
        <v>63.142857142857103</v>
      </c>
      <c r="K121" s="55">
        <v>0</v>
      </c>
      <c r="L121" s="55">
        <f t="shared" si="19"/>
        <v>63.142857142857103</v>
      </c>
      <c r="M121" s="55">
        <f>VLOOKUP(F121,[4]Sheet1!$A:$B,2,FALSE)</f>
        <v>72.05</v>
      </c>
      <c r="N121" s="55">
        <v>0</v>
      </c>
      <c r="O121" s="55">
        <f t="shared" si="20"/>
        <v>72.05</v>
      </c>
      <c r="P121" s="55">
        <v>60</v>
      </c>
      <c r="Q121" s="55">
        <v>0</v>
      </c>
      <c r="R121" s="55">
        <f t="shared" si="21"/>
        <v>60</v>
      </c>
      <c r="S121" s="55">
        <v>40</v>
      </c>
      <c r="T121" s="55">
        <v>0</v>
      </c>
      <c r="U121" s="55">
        <f t="shared" si="22"/>
        <v>40</v>
      </c>
      <c r="V121" s="57">
        <f t="shared" si="23"/>
        <v>64.834642857142825</v>
      </c>
      <c r="W121" s="58">
        <v>117</v>
      </c>
      <c r="X121" s="56">
        <v>117</v>
      </c>
      <c r="Y121" s="57" t="s">
        <v>414</v>
      </c>
      <c r="Z121" s="56">
        <v>136</v>
      </c>
      <c r="AA121" s="55"/>
      <c r="AB121" s="55"/>
      <c r="AC121" s="55"/>
      <c r="AD121" s="62"/>
    </row>
    <row r="122" spans="1:30" x14ac:dyDescent="0.15">
      <c r="A122" s="57" t="s">
        <v>399</v>
      </c>
      <c r="B122" s="57" t="s">
        <v>568</v>
      </c>
      <c r="C122" s="60">
        <v>2024</v>
      </c>
      <c r="D122" s="55" t="s">
        <v>573</v>
      </c>
      <c r="E122" s="59">
        <v>2437110021</v>
      </c>
      <c r="F122" s="55" t="s">
        <v>690</v>
      </c>
      <c r="G122" s="55">
        <v>89</v>
      </c>
      <c r="H122" s="55">
        <v>0</v>
      </c>
      <c r="I122" s="55">
        <f t="shared" si="18"/>
        <v>89</v>
      </c>
      <c r="J122" s="55">
        <f>VLOOKUP(F122,[3]Sheet1!$A:$B,2,FALSE)</f>
        <v>62.224489795918402</v>
      </c>
      <c r="K122" s="55">
        <v>0</v>
      </c>
      <c r="L122" s="55">
        <f t="shared" si="19"/>
        <v>62.224489795918402</v>
      </c>
      <c r="M122" s="55">
        <f>VLOOKUP(F122,[4]Sheet1!$A:$B,2,FALSE)</f>
        <v>70.900000000000006</v>
      </c>
      <c r="N122" s="55">
        <v>0</v>
      </c>
      <c r="O122" s="55">
        <f t="shared" si="20"/>
        <v>70.900000000000006</v>
      </c>
      <c r="P122" s="55">
        <v>60</v>
      </c>
      <c r="Q122" s="55">
        <v>0</v>
      </c>
      <c r="R122" s="55">
        <f t="shared" si="21"/>
        <v>60</v>
      </c>
      <c r="S122" s="55">
        <v>40</v>
      </c>
      <c r="T122" s="55">
        <v>0</v>
      </c>
      <c r="U122" s="55">
        <f t="shared" si="22"/>
        <v>40</v>
      </c>
      <c r="V122" s="57">
        <f t="shared" si="23"/>
        <v>64.113367346938801</v>
      </c>
      <c r="W122" s="58">
        <v>118</v>
      </c>
      <c r="X122" s="56">
        <v>120</v>
      </c>
      <c r="Y122" s="57" t="s">
        <v>414</v>
      </c>
      <c r="Z122" s="56">
        <v>136</v>
      </c>
      <c r="AA122" s="55"/>
      <c r="AB122" s="55"/>
      <c r="AC122" s="55"/>
      <c r="AD122" s="62"/>
    </row>
    <row r="123" spans="1:30" x14ac:dyDescent="0.15">
      <c r="A123" s="57" t="s">
        <v>399</v>
      </c>
      <c r="B123" s="57" t="s">
        <v>568</v>
      </c>
      <c r="C123" s="60">
        <v>2024</v>
      </c>
      <c r="D123" s="55" t="s">
        <v>569</v>
      </c>
      <c r="E123" s="59">
        <v>2437110117</v>
      </c>
      <c r="F123" s="55" t="s">
        <v>691</v>
      </c>
      <c r="G123" s="55">
        <v>87.33</v>
      </c>
      <c r="H123" s="55">
        <v>0</v>
      </c>
      <c r="I123" s="55">
        <f t="shared" si="18"/>
        <v>87.33</v>
      </c>
      <c r="J123" s="55">
        <f>VLOOKUP(F123,[3]Sheet1!$A:$B,2,FALSE)</f>
        <v>62.5102040816327</v>
      </c>
      <c r="K123" s="55">
        <v>0</v>
      </c>
      <c r="L123" s="55">
        <f t="shared" si="19"/>
        <v>62.5102040816327</v>
      </c>
      <c r="M123" s="55">
        <f>VLOOKUP(F123,[4]Sheet1!$A:$B,2,FALSE)</f>
        <v>67</v>
      </c>
      <c r="N123" s="55">
        <v>0</v>
      </c>
      <c r="O123" s="55">
        <f t="shared" si="20"/>
        <v>67</v>
      </c>
      <c r="P123" s="55">
        <v>60</v>
      </c>
      <c r="Q123" s="55">
        <v>0</v>
      </c>
      <c r="R123" s="55">
        <f t="shared" si="21"/>
        <v>60</v>
      </c>
      <c r="S123" s="55">
        <v>40</v>
      </c>
      <c r="T123" s="55">
        <v>0</v>
      </c>
      <c r="U123" s="55">
        <f t="shared" si="22"/>
        <v>40</v>
      </c>
      <c r="V123" s="57">
        <f t="shared" si="23"/>
        <v>63.965653061224522</v>
      </c>
      <c r="W123" s="58">
        <v>119</v>
      </c>
      <c r="X123" s="56">
        <v>118</v>
      </c>
      <c r="Y123" s="57" t="s">
        <v>414</v>
      </c>
      <c r="Z123" s="56">
        <v>136</v>
      </c>
      <c r="AA123" s="55"/>
      <c r="AB123" s="55"/>
      <c r="AC123" s="55"/>
      <c r="AD123" s="55"/>
    </row>
    <row r="124" spans="1:30" x14ac:dyDescent="0.15">
      <c r="A124" s="57" t="s">
        <v>399</v>
      </c>
      <c r="B124" s="57" t="s">
        <v>568</v>
      </c>
      <c r="C124" s="60">
        <v>2024</v>
      </c>
      <c r="D124" s="55" t="s">
        <v>571</v>
      </c>
      <c r="E124" s="59">
        <v>2437110072</v>
      </c>
      <c r="F124" s="55" t="s">
        <v>692</v>
      </c>
      <c r="G124" s="61">
        <v>89.75</v>
      </c>
      <c r="H124" s="55">
        <v>2.5</v>
      </c>
      <c r="I124" s="55">
        <f t="shared" si="18"/>
        <v>92.25</v>
      </c>
      <c r="J124" s="55">
        <f>VLOOKUP(F124,[3]Sheet1!$A:$B,2,FALSE)</f>
        <v>57.673469387755098</v>
      </c>
      <c r="K124" s="55">
        <v>0</v>
      </c>
      <c r="L124" s="55">
        <f t="shared" si="19"/>
        <v>57.673469387755098</v>
      </c>
      <c r="M124" s="55">
        <f>VLOOKUP(F124,[4]Sheet1!$A:$B,2,FALSE)</f>
        <v>66.55</v>
      </c>
      <c r="N124" s="55">
        <v>0</v>
      </c>
      <c r="O124" s="55">
        <f t="shared" si="20"/>
        <v>66.55</v>
      </c>
      <c r="P124" s="55">
        <v>60</v>
      </c>
      <c r="Q124" s="55">
        <v>9</v>
      </c>
      <c r="R124" s="55">
        <f t="shared" si="21"/>
        <v>69</v>
      </c>
      <c r="S124" s="55">
        <v>40</v>
      </c>
      <c r="T124" s="55">
        <v>39</v>
      </c>
      <c r="U124" s="55">
        <f t="shared" si="22"/>
        <v>79</v>
      </c>
      <c r="V124" s="57">
        <f t="shared" si="23"/>
        <v>63.207602040816333</v>
      </c>
      <c r="W124" s="58">
        <v>120</v>
      </c>
      <c r="X124" s="56">
        <v>127</v>
      </c>
      <c r="Y124" s="57" t="s">
        <v>414</v>
      </c>
      <c r="Z124" s="56">
        <v>136</v>
      </c>
      <c r="AA124" s="55"/>
      <c r="AB124" s="55"/>
      <c r="AC124" s="55"/>
      <c r="AD124" s="55"/>
    </row>
    <row r="125" spans="1:30" x14ac:dyDescent="0.15">
      <c r="A125" s="57" t="s">
        <v>399</v>
      </c>
      <c r="B125" s="57" t="s">
        <v>568</v>
      </c>
      <c r="C125" s="60">
        <v>2024</v>
      </c>
      <c r="D125" s="55" t="s">
        <v>571</v>
      </c>
      <c r="E125" s="59">
        <v>2330110082</v>
      </c>
      <c r="F125" s="55" t="s">
        <v>693</v>
      </c>
      <c r="G125" s="61">
        <v>90.25</v>
      </c>
      <c r="H125" s="55">
        <v>0</v>
      </c>
      <c r="I125" s="55">
        <f t="shared" si="18"/>
        <v>90.25</v>
      </c>
      <c r="J125" s="55">
        <f>VLOOKUP(F125,[3]Sheet1!$A:$B,2,FALSE)</f>
        <v>61.122448979591802</v>
      </c>
      <c r="K125" s="55">
        <v>0</v>
      </c>
      <c r="L125" s="55">
        <f t="shared" si="19"/>
        <v>61.122448979591802</v>
      </c>
      <c r="M125" s="55">
        <f>VLOOKUP(F125,[4]Sheet1!$A:$B,2,FALSE)</f>
        <v>65.95</v>
      </c>
      <c r="N125" s="55">
        <v>0</v>
      </c>
      <c r="O125" s="55">
        <f t="shared" si="20"/>
        <v>65.95</v>
      </c>
      <c r="P125" s="55">
        <v>60</v>
      </c>
      <c r="Q125" s="55">
        <v>0</v>
      </c>
      <c r="R125" s="55">
        <f t="shared" si="21"/>
        <v>60</v>
      </c>
      <c r="S125" s="55">
        <v>40</v>
      </c>
      <c r="T125" s="55">
        <v>0</v>
      </c>
      <c r="U125" s="55">
        <f t="shared" si="22"/>
        <v>40</v>
      </c>
      <c r="V125" s="57">
        <f t="shared" si="23"/>
        <v>63.164336734693848</v>
      </c>
      <c r="W125" s="58">
        <v>121</v>
      </c>
      <c r="X125" s="56">
        <v>125</v>
      </c>
      <c r="Y125" s="57" t="s">
        <v>414</v>
      </c>
      <c r="Z125" s="56">
        <v>136</v>
      </c>
      <c r="AA125" s="55"/>
      <c r="AB125" s="55"/>
      <c r="AC125" s="55"/>
      <c r="AD125" s="55"/>
    </row>
    <row r="126" spans="1:30" x14ac:dyDescent="0.15">
      <c r="A126" s="57" t="s">
        <v>399</v>
      </c>
      <c r="B126" s="57" t="s">
        <v>568</v>
      </c>
      <c r="C126" s="60">
        <v>2024</v>
      </c>
      <c r="D126" s="55" t="s">
        <v>577</v>
      </c>
      <c r="E126" s="59">
        <v>2330110042</v>
      </c>
      <c r="F126" s="55" t="s">
        <v>694</v>
      </c>
      <c r="G126" s="55">
        <v>89.33</v>
      </c>
      <c r="H126" s="55">
        <v>0</v>
      </c>
      <c r="I126" s="55">
        <f t="shared" si="18"/>
        <v>89.33</v>
      </c>
      <c r="J126" s="55">
        <f>VLOOKUP(F126,[3]Sheet1!$A:$B,2,FALSE)</f>
        <v>61</v>
      </c>
      <c r="K126" s="55">
        <v>0</v>
      </c>
      <c r="L126" s="55">
        <f t="shared" si="19"/>
        <v>61</v>
      </c>
      <c r="M126" s="55">
        <f>VLOOKUP(F126,[4]Sheet1!$A:$B,2,FALSE)</f>
        <v>66.45</v>
      </c>
      <c r="N126" s="55">
        <v>0</v>
      </c>
      <c r="O126" s="55">
        <f t="shared" si="20"/>
        <v>66.45</v>
      </c>
      <c r="P126" s="55">
        <v>60</v>
      </c>
      <c r="Q126" s="55">
        <v>0</v>
      </c>
      <c r="R126" s="55">
        <f t="shared" si="21"/>
        <v>60</v>
      </c>
      <c r="S126" s="55">
        <v>40</v>
      </c>
      <c r="T126" s="55">
        <v>0</v>
      </c>
      <c r="U126" s="55">
        <f t="shared" si="22"/>
        <v>40</v>
      </c>
      <c r="V126" s="57">
        <f t="shared" si="23"/>
        <v>63.005499999999998</v>
      </c>
      <c r="W126" s="58">
        <v>122</v>
      </c>
      <c r="X126" s="56">
        <v>126</v>
      </c>
      <c r="Y126" s="57" t="s">
        <v>414</v>
      </c>
      <c r="Z126" s="56">
        <v>136</v>
      </c>
      <c r="AA126" s="55"/>
      <c r="AB126" s="55"/>
      <c r="AC126" s="55"/>
      <c r="AD126" s="55"/>
    </row>
    <row r="127" spans="1:30" x14ac:dyDescent="0.15">
      <c r="A127" s="57" t="s">
        <v>399</v>
      </c>
      <c r="B127" s="57" t="s">
        <v>568</v>
      </c>
      <c r="C127" s="60">
        <v>2024</v>
      </c>
      <c r="D127" s="55" t="s">
        <v>573</v>
      </c>
      <c r="E127" s="59">
        <v>2437110018</v>
      </c>
      <c r="F127" s="55" t="s">
        <v>695</v>
      </c>
      <c r="G127" s="55">
        <v>89</v>
      </c>
      <c r="H127" s="55">
        <v>0</v>
      </c>
      <c r="I127" s="55">
        <f t="shared" si="18"/>
        <v>89</v>
      </c>
      <c r="J127" s="55">
        <f>VLOOKUP(F127,[3]Sheet1!$A:$B,2,FALSE)</f>
        <v>61.244897959183703</v>
      </c>
      <c r="K127" s="55">
        <v>0</v>
      </c>
      <c r="L127" s="55">
        <f t="shared" si="19"/>
        <v>61.244897959183703</v>
      </c>
      <c r="M127" s="55">
        <f>VLOOKUP(F127,[4]Sheet1!$A:$B,2,FALSE)</f>
        <v>63.35</v>
      </c>
      <c r="N127" s="55">
        <v>0</v>
      </c>
      <c r="O127" s="55">
        <f t="shared" si="20"/>
        <v>63.35</v>
      </c>
      <c r="P127" s="55">
        <v>60</v>
      </c>
      <c r="Q127" s="55">
        <v>0</v>
      </c>
      <c r="R127" s="55">
        <f t="shared" si="21"/>
        <v>60</v>
      </c>
      <c r="S127" s="55">
        <v>40</v>
      </c>
      <c r="T127" s="55">
        <v>0</v>
      </c>
      <c r="U127" s="55">
        <f t="shared" si="22"/>
        <v>40</v>
      </c>
      <c r="V127" s="57">
        <f t="shared" si="23"/>
        <v>63.00117346938778</v>
      </c>
      <c r="W127" s="58">
        <v>123</v>
      </c>
      <c r="X127" s="56">
        <v>124</v>
      </c>
      <c r="Y127" s="57" t="s">
        <v>414</v>
      </c>
      <c r="Z127" s="56">
        <v>136</v>
      </c>
      <c r="AA127" s="55"/>
      <c r="AB127" s="55"/>
      <c r="AC127" s="55"/>
      <c r="AD127" s="62"/>
    </row>
    <row r="128" spans="1:30" x14ac:dyDescent="0.15">
      <c r="A128" s="57" t="s">
        <v>399</v>
      </c>
      <c r="B128" s="57" t="s">
        <v>568</v>
      </c>
      <c r="C128" s="60">
        <v>2024</v>
      </c>
      <c r="D128" s="55" t="s">
        <v>573</v>
      </c>
      <c r="E128" s="59">
        <v>2130110037</v>
      </c>
      <c r="F128" s="55" t="s">
        <v>696</v>
      </c>
      <c r="G128" s="55">
        <v>88.75</v>
      </c>
      <c r="H128" s="55">
        <v>0</v>
      </c>
      <c r="I128" s="55">
        <f t="shared" si="18"/>
        <v>88.75</v>
      </c>
      <c r="J128" s="55">
        <f>VLOOKUP(F128,[3]Sheet1!$A:$B,2,FALSE)</f>
        <v>61.326530612244902</v>
      </c>
      <c r="K128" s="55">
        <v>0</v>
      </c>
      <c r="L128" s="55">
        <f t="shared" si="19"/>
        <v>61.326530612244902</v>
      </c>
      <c r="M128" s="55">
        <f>VLOOKUP(F128,[4]Sheet1!$A:$B,2,FALSE)</f>
        <v>62.6</v>
      </c>
      <c r="N128" s="55">
        <v>0</v>
      </c>
      <c r="O128" s="55">
        <f t="shared" si="20"/>
        <v>62.6</v>
      </c>
      <c r="P128" s="55">
        <v>60</v>
      </c>
      <c r="Q128" s="55">
        <v>0</v>
      </c>
      <c r="R128" s="55">
        <f t="shared" si="21"/>
        <v>60</v>
      </c>
      <c r="S128" s="55">
        <v>40</v>
      </c>
      <c r="T128" s="55">
        <v>0</v>
      </c>
      <c r="U128" s="55">
        <f t="shared" si="22"/>
        <v>40</v>
      </c>
      <c r="V128" s="57">
        <f t="shared" si="23"/>
        <v>62.999897959183677</v>
      </c>
      <c r="W128" s="58">
        <v>124</v>
      </c>
      <c r="X128" s="56">
        <v>123</v>
      </c>
      <c r="Y128" s="57" t="s">
        <v>414</v>
      </c>
      <c r="Z128" s="56">
        <v>136</v>
      </c>
      <c r="AA128" s="55"/>
      <c r="AB128" s="55"/>
      <c r="AC128" s="55"/>
      <c r="AD128" s="62"/>
    </row>
    <row r="129" spans="1:30" x14ac:dyDescent="0.15">
      <c r="A129" s="57" t="s">
        <v>399</v>
      </c>
      <c r="B129" s="57" t="s">
        <v>568</v>
      </c>
      <c r="C129" s="60">
        <v>2024</v>
      </c>
      <c r="D129" s="55" t="s">
        <v>569</v>
      </c>
      <c r="E129" s="59">
        <v>2437110105</v>
      </c>
      <c r="F129" s="55" t="s">
        <v>697</v>
      </c>
      <c r="G129" s="55">
        <v>86.67</v>
      </c>
      <c r="H129" s="55">
        <v>0</v>
      </c>
      <c r="I129" s="55">
        <f t="shared" si="18"/>
        <v>86.67</v>
      </c>
      <c r="J129" s="55">
        <f>VLOOKUP(F129,[3]Sheet1!$A:$B,2,FALSE)</f>
        <v>61.4897959183673</v>
      </c>
      <c r="K129" s="55">
        <v>0</v>
      </c>
      <c r="L129" s="55">
        <f t="shared" si="19"/>
        <v>61.4897959183673</v>
      </c>
      <c r="M129" s="55">
        <f>VLOOKUP(F129,[4]Sheet1!$A:$B,2,FALSE)</f>
        <v>59.2</v>
      </c>
      <c r="N129" s="55">
        <v>0</v>
      </c>
      <c r="O129" s="55">
        <f t="shared" si="20"/>
        <v>59.2</v>
      </c>
      <c r="P129" s="55">
        <v>60</v>
      </c>
      <c r="Q129" s="55">
        <v>0</v>
      </c>
      <c r="R129" s="55">
        <f t="shared" si="21"/>
        <v>60</v>
      </c>
      <c r="S129" s="55">
        <v>40</v>
      </c>
      <c r="T129" s="55">
        <v>0</v>
      </c>
      <c r="U129" s="55">
        <f t="shared" si="22"/>
        <v>40</v>
      </c>
      <c r="V129" s="57">
        <f t="shared" si="23"/>
        <v>62.744346938775479</v>
      </c>
      <c r="W129" s="58">
        <v>125</v>
      </c>
      <c r="X129" s="56">
        <v>122</v>
      </c>
      <c r="Y129" s="57" t="s">
        <v>414</v>
      </c>
      <c r="Z129" s="56">
        <v>136</v>
      </c>
      <c r="AA129" s="55"/>
      <c r="AB129" s="55"/>
      <c r="AC129" s="55"/>
      <c r="AD129" s="55"/>
    </row>
    <row r="130" spans="1:30" x14ac:dyDescent="0.15">
      <c r="A130" s="57" t="s">
        <v>399</v>
      </c>
      <c r="B130" s="57" t="s">
        <v>568</v>
      </c>
      <c r="C130" s="60">
        <v>2024</v>
      </c>
      <c r="D130" s="55" t="s">
        <v>571</v>
      </c>
      <c r="E130" s="59">
        <v>2437110089</v>
      </c>
      <c r="F130" s="55" t="s">
        <v>698</v>
      </c>
      <c r="G130" s="61">
        <v>90.5</v>
      </c>
      <c r="H130" s="55">
        <v>0</v>
      </c>
      <c r="I130" s="55">
        <f t="shared" si="18"/>
        <v>90.5</v>
      </c>
      <c r="J130" s="55">
        <f>VLOOKUP(F130,[3]Sheet1!$A:$B,2,FALSE)</f>
        <v>61.775510204081598</v>
      </c>
      <c r="K130" s="55">
        <v>0</v>
      </c>
      <c r="L130" s="55">
        <f t="shared" si="19"/>
        <v>61.775510204081598</v>
      </c>
      <c r="M130" s="55">
        <f>VLOOKUP(F130,[4]Sheet1!$A:$B,2,FALSE)</f>
        <v>43.45</v>
      </c>
      <c r="N130" s="55">
        <v>0</v>
      </c>
      <c r="O130" s="55">
        <f t="shared" si="20"/>
        <v>43.45</v>
      </c>
      <c r="P130" s="55">
        <v>60</v>
      </c>
      <c r="Q130" s="55">
        <v>0</v>
      </c>
      <c r="R130" s="55">
        <f t="shared" si="21"/>
        <v>60</v>
      </c>
      <c r="S130" s="55">
        <v>40</v>
      </c>
      <c r="T130" s="55">
        <v>0</v>
      </c>
      <c r="U130" s="55">
        <f t="shared" si="22"/>
        <v>40</v>
      </c>
      <c r="V130" s="57">
        <f t="shared" si="23"/>
        <v>62.554132653061203</v>
      </c>
      <c r="W130" s="58">
        <v>126</v>
      </c>
      <c r="X130" s="56">
        <v>121</v>
      </c>
      <c r="Y130" s="57" t="s">
        <v>414</v>
      </c>
      <c r="Z130" s="56">
        <v>136</v>
      </c>
      <c r="AA130" s="55"/>
      <c r="AB130" s="55"/>
      <c r="AC130" s="55"/>
      <c r="AD130" s="55"/>
    </row>
    <row r="131" spans="1:30" x14ac:dyDescent="0.15">
      <c r="A131" s="57" t="s">
        <v>399</v>
      </c>
      <c r="B131" s="57" t="s">
        <v>568</v>
      </c>
      <c r="C131" s="60">
        <v>2024</v>
      </c>
      <c r="D131" s="55" t="s">
        <v>569</v>
      </c>
      <c r="E131" s="59">
        <v>2230110015</v>
      </c>
      <c r="F131" s="55" t="s">
        <v>699</v>
      </c>
      <c r="G131" s="55">
        <v>88.67</v>
      </c>
      <c r="H131" s="55">
        <v>0</v>
      </c>
      <c r="I131" s="55">
        <f t="shared" si="18"/>
        <v>88.67</v>
      </c>
      <c r="J131" s="55">
        <f>VLOOKUP(F131,[3]Sheet1!$A:$B,2,FALSE)</f>
        <v>62.367346938775498</v>
      </c>
      <c r="K131" s="55">
        <v>0</v>
      </c>
      <c r="L131" s="55">
        <f t="shared" si="19"/>
        <v>62.367346938775498</v>
      </c>
      <c r="M131" s="55">
        <f>VLOOKUP(F131,[4]Sheet1!$A:$B,2,FALSE)</f>
        <v>15.5</v>
      </c>
      <c r="N131" s="55">
        <v>0</v>
      </c>
      <c r="O131" s="55">
        <f t="shared" si="20"/>
        <v>15.5</v>
      </c>
      <c r="P131" s="55">
        <v>60</v>
      </c>
      <c r="Q131" s="55">
        <v>0</v>
      </c>
      <c r="R131" s="55">
        <f t="shared" si="21"/>
        <v>60</v>
      </c>
      <c r="S131" s="55">
        <v>40</v>
      </c>
      <c r="T131" s="55">
        <v>0</v>
      </c>
      <c r="U131" s="55">
        <f t="shared" si="22"/>
        <v>40</v>
      </c>
      <c r="V131" s="57">
        <f t="shared" si="23"/>
        <v>61.41751020408163</v>
      </c>
      <c r="W131" s="58">
        <v>127</v>
      </c>
      <c r="X131" s="56">
        <v>119</v>
      </c>
      <c r="Y131" s="57" t="s">
        <v>414</v>
      </c>
      <c r="Z131" s="56">
        <v>136</v>
      </c>
      <c r="AA131" s="55"/>
      <c r="AB131" s="55"/>
      <c r="AC131" s="55"/>
      <c r="AD131" s="55"/>
    </row>
    <row r="132" spans="1:30" x14ac:dyDescent="0.15">
      <c r="A132" s="57" t="s">
        <v>399</v>
      </c>
      <c r="B132" s="57" t="s">
        <v>568</v>
      </c>
      <c r="C132" s="60">
        <v>2024</v>
      </c>
      <c r="D132" s="55" t="s">
        <v>573</v>
      </c>
      <c r="E132" s="59">
        <v>2330110067</v>
      </c>
      <c r="F132" s="55" t="s">
        <v>700</v>
      </c>
      <c r="G132" s="55">
        <v>89</v>
      </c>
      <c r="H132" s="55">
        <v>0</v>
      </c>
      <c r="I132" s="55">
        <f t="shared" si="18"/>
        <v>89</v>
      </c>
      <c r="J132" s="55">
        <f>VLOOKUP(F132,[3]Sheet1!$A:$B,2,FALSE)</f>
        <v>54.612244897959201</v>
      </c>
      <c r="K132" s="55">
        <v>0</v>
      </c>
      <c r="L132" s="55">
        <f t="shared" si="19"/>
        <v>54.612244897959201</v>
      </c>
      <c r="M132" s="55">
        <f>VLOOKUP(F132,[4]Sheet1!$A:$B,2,FALSE)</f>
        <v>61.85</v>
      </c>
      <c r="N132" s="55">
        <v>0</v>
      </c>
      <c r="O132" s="55">
        <f t="shared" si="20"/>
        <v>61.85</v>
      </c>
      <c r="P132" s="55">
        <v>60</v>
      </c>
      <c r="Q132" s="55">
        <v>0</v>
      </c>
      <c r="R132" s="55">
        <f t="shared" si="21"/>
        <v>60</v>
      </c>
      <c r="S132" s="55">
        <v>40</v>
      </c>
      <c r="T132" s="55">
        <v>0</v>
      </c>
      <c r="U132" s="55">
        <f t="shared" si="22"/>
        <v>40</v>
      </c>
      <c r="V132" s="57">
        <f t="shared" si="23"/>
        <v>57.951683673469397</v>
      </c>
      <c r="W132" s="58">
        <v>128</v>
      </c>
      <c r="X132" s="56">
        <v>129</v>
      </c>
      <c r="Y132" s="57" t="s">
        <v>414</v>
      </c>
      <c r="Z132" s="56">
        <v>136</v>
      </c>
      <c r="AA132" s="55"/>
      <c r="AB132" s="55"/>
      <c r="AC132" s="55"/>
      <c r="AD132" s="62"/>
    </row>
    <row r="133" spans="1:30" x14ac:dyDescent="0.15">
      <c r="A133" s="57" t="s">
        <v>399</v>
      </c>
      <c r="B133" s="57" t="s">
        <v>568</v>
      </c>
      <c r="C133" s="60">
        <v>2024</v>
      </c>
      <c r="D133" s="55" t="s">
        <v>571</v>
      </c>
      <c r="E133" s="59">
        <v>2130110025</v>
      </c>
      <c r="F133" s="55" t="s">
        <v>701</v>
      </c>
      <c r="G133" s="61">
        <v>89.375</v>
      </c>
      <c r="H133" s="55">
        <v>0</v>
      </c>
      <c r="I133" s="55">
        <f t="shared" ref="I133:I140" si="24">G133+H133</f>
        <v>89.375</v>
      </c>
      <c r="J133" s="55">
        <f>VLOOKUP(F133,[3]Sheet1!$A:$B,2,FALSE)</f>
        <v>55.755102040816297</v>
      </c>
      <c r="K133" s="55">
        <v>0</v>
      </c>
      <c r="L133" s="55">
        <f t="shared" ref="L133:L140" si="25">J133+K133</f>
        <v>55.755102040816297</v>
      </c>
      <c r="M133" s="55">
        <f>VLOOKUP(F133,[4]Sheet1!$A:$B,2,FALSE)</f>
        <v>40.25</v>
      </c>
      <c r="N133" s="55">
        <v>0</v>
      </c>
      <c r="O133" s="55">
        <f t="shared" ref="O133:O140" si="26">M133+N133</f>
        <v>40.25</v>
      </c>
      <c r="P133" s="55">
        <v>60</v>
      </c>
      <c r="Q133" s="55">
        <v>0</v>
      </c>
      <c r="R133" s="55">
        <f t="shared" ref="R133:R140" si="27">P133+Q133</f>
        <v>60</v>
      </c>
      <c r="S133" s="55">
        <v>40</v>
      </c>
      <c r="T133" s="55">
        <v>0</v>
      </c>
      <c r="U133" s="55">
        <f t="shared" ref="U133:U140" si="28">S133+T133</f>
        <v>40</v>
      </c>
      <c r="V133" s="57">
        <f t="shared" ref="V133:V140" si="29">I133*0.1+L133*0.75+O133*0.05+R133*0.05+U133*0.05</f>
        <v>57.766326530612226</v>
      </c>
      <c r="W133" s="58">
        <v>129</v>
      </c>
      <c r="X133" s="56">
        <v>128</v>
      </c>
      <c r="Y133" s="57" t="s">
        <v>414</v>
      </c>
      <c r="Z133" s="56">
        <v>136</v>
      </c>
      <c r="AA133" s="55"/>
      <c r="AB133" s="55"/>
      <c r="AC133" s="55"/>
      <c r="AD133" s="55"/>
    </row>
    <row r="134" spans="1:30" x14ac:dyDescent="0.15">
      <c r="A134" s="57" t="s">
        <v>399</v>
      </c>
      <c r="B134" s="57" t="s">
        <v>568</v>
      </c>
      <c r="C134" s="60">
        <v>2024</v>
      </c>
      <c r="D134" s="55" t="s">
        <v>569</v>
      </c>
      <c r="E134" s="59">
        <v>2230110019</v>
      </c>
      <c r="F134" s="55" t="s">
        <v>702</v>
      </c>
      <c r="G134" s="55">
        <v>84.67</v>
      </c>
      <c r="H134" s="55">
        <v>0</v>
      </c>
      <c r="I134" s="55">
        <f t="shared" si="24"/>
        <v>84.67</v>
      </c>
      <c r="J134" s="55">
        <f>VLOOKUP(F134,[3]Sheet1!$A:$B,2,FALSE)</f>
        <v>52.265306122448997</v>
      </c>
      <c r="K134" s="55">
        <v>0</v>
      </c>
      <c r="L134" s="55">
        <f t="shared" si="25"/>
        <v>52.265306122448997</v>
      </c>
      <c r="M134" s="55">
        <f>VLOOKUP(F134,[4]Sheet1!$A:$B,2,FALSE)</f>
        <v>65.8</v>
      </c>
      <c r="N134" s="55">
        <v>0</v>
      </c>
      <c r="O134" s="55">
        <f t="shared" si="26"/>
        <v>65.8</v>
      </c>
      <c r="P134" s="55">
        <v>60</v>
      </c>
      <c r="Q134" s="55">
        <v>0</v>
      </c>
      <c r="R134" s="55">
        <f t="shared" si="27"/>
        <v>60</v>
      </c>
      <c r="S134" s="55">
        <v>40</v>
      </c>
      <c r="T134" s="55">
        <v>0</v>
      </c>
      <c r="U134" s="55">
        <f t="shared" si="28"/>
        <v>40</v>
      </c>
      <c r="V134" s="57">
        <f t="shared" si="29"/>
        <v>55.955979591836744</v>
      </c>
      <c r="W134" s="58">
        <v>130</v>
      </c>
      <c r="X134" s="56">
        <v>130</v>
      </c>
      <c r="Y134" s="57" t="s">
        <v>414</v>
      </c>
      <c r="Z134" s="56">
        <v>136</v>
      </c>
      <c r="AA134" s="55"/>
      <c r="AB134" s="55"/>
      <c r="AC134" s="55"/>
      <c r="AD134" s="55"/>
    </row>
    <row r="135" spans="1:30" x14ac:dyDescent="0.15">
      <c r="A135" s="57" t="s">
        <v>399</v>
      </c>
      <c r="B135" s="57" t="s">
        <v>568</v>
      </c>
      <c r="C135" s="60">
        <v>2024</v>
      </c>
      <c r="D135" s="55" t="s">
        <v>573</v>
      </c>
      <c r="E135" s="59">
        <v>2330110029</v>
      </c>
      <c r="F135" s="55" t="s">
        <v>703</v>
      </c>
      <c r="G135" s="55">
        <v>89</v>
      </c>
      <c r="H135" s="55">
        <v>0</v>
      </c>
      <c r="I135" s="55">
        <f t="shared" si="24"/>
        <v>89</v>
      </c>
      <c r="J135" s="55">
        <f>VLOOKUP(F135,[3]Sheet1!$A:$B,2,FALSE)</f>
        <v>51.5102040816327</v>
      </c>
      <c r="K135" s="55">
        <v>0</v>
      </c>
      <c r="L135" s="55">
        <f t="shared" si="25"/>
        <v>51.5102040816327</v>
      </c>
      <c r="M135" s="55">
        <f>VLOOKUP(F135,[4]Sheet1!$A:$B,2,FALSE)</f>
        <v>55.55</v>
      </c>
      <c r="N135" s="55">
        <v>0</v>
      </c>
      <c r="O135" s="55">
        <f t="shared" si="26"/>
        <v>55.55</v>
      </c>
      <c r="P135" s="55">
        <v>60</v>
      </c>
      <c r="Q135" s="55">
        <v>0</v>
      </c>
      <c r="R135" s="55">
        <f t="shared" si="27"/>
        <v>60</v>
      </c>
      <c r="S135" s="55">
        <v>40</v>
      </c>
      <c r="T135" s="55">
        <v>0</v>
      </c>
      <c r="U135" s="55">
        <f t="shared" si="28"/>
        <v>40</v>
      </c>
      <c r="V135" s="57">
        <f t="shared" si="29"/>
        <v>55.310153061224526</v>
      </c>
      <c r="W135" s="58">
        <v>131</v>
      </c>
      <c r="X135" s="56">
        <v>131</v>
      </c>
      <c r="Y135" s="57" t="s">
        <v>414</v>
      </c>
      <c r="Z135" s="56">
        <v>136</v>
      </c>
      <c r="AA135" s="55"/>
      <c r="AB135" s="55"/>
      <c r="AC135" s="55"/>
      <c r="AD135" s="62"/>
    </row>
    <row r="136" spans="1:30" x14ac:dyDescent="0.15">
      <c r="A136" s="57" t="s">
        <v>399</v>
      </c>
      <c r="B136" s="57" t="s">
        <v>568</v>
      </c>
      <c r="C136" s="60">
        <v>2024</v>
      </c>
      <c r="D136" s="55" t="s">
        <v>569</v>
      </c>
      <c r="E136" s="59">
        <v>2437110113</v>
      </c>
      <c r="F136" s="55" t="s">
        <v>704</v>
      </c>
      <c r="G136" s="55">
        <v>86</v>
      </c>
      <c r="H136" s="55">
        <v>0</v>
      </c>
      <c r="I136" s="55">
        <f t="shared" si="24"/>
        <v>86</v>
      </c>
      <c r="J136" s="55">
        <f>VLOOKUP(F136,[3]Sheet1!$A:$B,2,FALSE)</f>
        <v>50.6938775510204</v>
      </c>
      <c r="K136" s="55">
        <v>0</v>
      </c>
      <c r="L136" s="55">
        <f t="shared" si="25"/>
        <v>50.6938775510204</v>
      </c>
      <c r="M136" s="55">
        <f>VLOOKUP(F136,[4]Sheet1!$A:$B,2,FALSE)</f>
        <v>30.45</v>
      </c>
      <c r="N136" s="55">
        <v>0</v>
      </c>
      <c r="O136" s="55">
        <f t="shared" si="26"/>
        <v>30.45</v>
      </c>
      <c r="P136" s="55">
        <v>60</v>
      </c>
      <c r="Q136" s="55">
        <v>0</v>
      </c>
      <c r="R136" s="55">
        <f t="shared" si="27"/>
        <v>60</v>
      </c>
      <c r="S136" s="55">
        <v>40</v>
      </c>
      <c r="T136" s="55">
        <v>0</v>
      </c>
      <c r="U136" s="55">
        <f t="shared" si="28"/>
        <v>40</v>
      </c>
      <c r="V136" s="57">
        <f t="shared" si="29"/>
        <v>53.142908163265304</v>
      </c>
      <c r="W136" s="58">
        <v>132</v>
      </c>
      <c r="X136" s="56">
        <v>132</v>
      </c>
      <c r="Y136" s="57" t="s">
        <v>414</v>
      </c>
      <c r="Z136" s="56">
        <v>136</v>
      </c>
      <c r="AA136" s="55"/>
      <c r="AB136" s="55"/>
      <c r="AC136" s="55"/>
      <c r="AD136" s="55"/>
    </row>
    <row r="137" spans="1:30" x14ac:dyDescent="0.15">
      <c r="A137" s="57" t="s">
        <v>399</v>
      </c>
      <c r="B137" s="57" t="s">
        <v>568</v>
      </c>
      <c r="C137" s="60">
        <v>2024</v>
      </c>
      <c r="D137" s="55" t="s">
        <v>571</v>
      </c>
      <c r="E137" s="59">
        <v>2437110075</v>
      </c>
      <c r="F137" s="55" t="s">
        <v>705</v>
      </c>
      <c r="G137" s="61">
        <v>89.625</v>
      </c>
      <c r="H137" s="55">
        <v>0</v>
      </c>
      <c r="I137" s="55">
        <f t="shared" si="24"/>
        <v>89.625</v>
      </c>
      <c r="J137" s="55">
        <f>VLOOKUP(F137,[3]Sheet1!$A:$B,2,FALSE)</f>
        <v>46.530612244898002</v>
      </c>
      <c r="K137" s="55">
        <v>0</v>
      </c>
      <c r="L137" s="55">
        <f t="shared" si="25"/>
        <v>46.530612244898002</v>
      </c>
      <c r="M137" s="55">
        <f>VLOOKUP(F137,[4]Sheet1!$A:$B,2,FALSE)</f>
        <v>68.825000000000003</v>
      </c>
      <c r="N137" s="55">
        <v>0</v>
      </c>
      <c r="O137" s="55">
        <f t="shared" si="26"/>
        <v>68.825000000000003</v>
      </c>
      <c r="P137" s="55">
        <v>60</v>
      </c>
      <c r="Q137" s="55">
        <v>0</v>
      </c>
      <c r="R137" s="55">
        <f t="shared" si="27"/>
        <v>60</v>
      </c>
      <c r="S137" s="55">
        <v>40</v>
      </c>
      <c r="T137" s="55">
        <v>0</v>
      </c>
      <c r="U137" s="55">
        <f t="shared" si="28"/>
        <v>40</v>
      </c>
      <c r="V137" s="57">
        <f t="shared" si="29"/>
        <v>52.301709183673495</v>
      </c>
      <c r="W137" s="58">
        <v>133</v>
      </c>
      <c r="X137" s="56">
        <v>133</v>
      </c>
      <c r="Y137" s="57" t="s">
        <v>414</v>
      </c>
      <c r="Z137" s="56">
        <v>136</v>
      </c>
      <c r="AA137" s="55"/>
      <c r="AB137" s="55"/>
      <c r="AC137" s="55"/>
      <c r="AD137" s="55"/>
    </row>
    <row r="138" spans="1:30" x14ac:dyDescent="0.15">
      <c r="A138" s="57" t="s">
        <v>399</v>
      </c>
      <c r="B138" s="57" t="s">
        <v>568</v>
      </c>
      <c r="C138" s="60">
        <v>2024</v>
      </c>
      <c r="D138" s="55" t="s">
        <v>569</v>
      </c>
      <c r="E138" s="59">
        <v>2130110026</v>
      </c>
      <c r="F138" s="55" t="s">
        <v>706</v>
      </c>
      <c r="G138" s="55">
        <v>84.67</v>
      </c>
      <c r="H138" s="55">
        <v>0</v>
      </c>
      <c r="I138" s="55">
        <f t="shared" si="24"/>
        <v>84.67</v>
      </c>
      <c r="J138" s="55">
        <f>VLOOKUP(F138,[3]Sheet1!$A:$B,2,FALSE)</f>
        <v>44.775510204081598</v>
      </c>
      <c r="K138" s="55">
        <v>0</v>
      </c>
      <c r="L138" s="55">
        <f t="shared" si="25"/>
        <v>44.775510204081598</v>
      </c>
      <c r="M138" s="55">
        <f>VLOOKUP(F138,[4]Sheet1!$A:$B,2,FALSE)</f>
        <v>33.75</v>
      </c>
      <c r="N138" s="55">
        <v>0</v>
      </c>
      <c r="O138" s="55">
        <f t="shared" si="26"/>
        <v>33.75</v>
      </c>
      <c r="P138" s="55">
        <v>60</v>
      </c>
      <c r="Q138" s="55">
        <v>0</v>
      </c>
      <c r="R138" s="55">
        <f t="shared" si="27"/>
        <v>60</v>
      </c>
      <c r="S138" s="55">
        <v>40</v>
      </c>
      <c r="T138" s="55">
        <v>0</v>
      </c>
      <c r="U138" s="55">
        <f t="shared" si="28"/>
        <v>40</v>
      </c>
      <c r="V138" s="57">
        <f t="shared" si="29"/>
        <v>48.736132653061198</v>
      </c>
      <c r="W138" s="58">
        <v>134</v>
      </c>
      <c r="X138" s="56">
        <v>134</v>
      </c>
      <c r="Y138" s="57" t="s">
        <v>414</v>
      </c>
      <c r="Z138" s="56">
        <v>136</v>
      </c>
      <c r="AA138" s="55"/>
      <c r="AB138" s="55"/>
      <c r="AC138" s="55"/>
      <c r="AD138" s="55"/>
    </row>
    <row r="139" spans="1:30" x14ac:dyDescent="0.15">
      <c r="A139" s="57" t="s">
        <v>399</v>
      </c>
      <c r="B139" s="57" t="s">
        <v>568</v>
      </c>
      <c r="C139" s="60">
        <v>2024</v>
      </c>
      <c r="D139" s="55" t="s">
        <v>571</v>
      </c>
      <c r="E139" s="59">
        <v>2437110088</v>
      </c>
      <c r="F139" s="55" t="s">
        <v>707</v>
      </c>
      <c r="G139" s="61">
        <v>89.5</v>
      </c>
      <c r="H139" s="55">
        <v>0</v>
      </c>
      <c r="I139" s="55">
        <f t="shared" si="24"/>
        <v>89.5</v>
      </c>
      <c r="J139" s="55">
        <f>VLOOKUP(F139,[3]Sheet1!$A:$B,2,FALSE)</f>
        <v>41.071428571428598</v>
      </c>
      <c r="K139" s="55">
        <v>0</v>
      </c>
      <c r="L139" s="55">
        <f t="shared" si="25"/>
        <v>41.071428571428598</v>
      </c>
      <c r="M139" s="55">
        <f>VLOOKUP(F139,[4]Sheet1!$A:$B,2,FALSE)</f>
        <v>45</v>
      </c>
      <c r="N139" s="55">
        <v>0</v>
      </c>
      <c r="O139" s="55">
        <f t="shared" si="26"/>
        <v>45</v>
      </c>
      <c r="P139" s="55">
        <v>60</v>
      </c>
      <c r="Q139" s="55">
        <v>0</v>
      </c>
      <c r="R139" s="55">
        <f t="shared" si="27"/>
        <v>60</v>
      </c>
      <c r="S139" s="55">
        <v>40</v>
      </c>
      <c r="T139" s="55">
        <v>0</v>
      </c>
      <c r="U139" s="55">
        <f t="shared" si="28"/>
        <v>40</v>
      </c>
      <c r="V139" s="57">
        <f t="shared" si="29"/>
        <v>47.003571428571448</v>
      </c>
      <c r="W139" s="58">
        <v>135</v>
      </c>
      <c r="X139" s="56">
        <v>135</v>
      </c>
      <c r="Y139" s="57" t="s">
        <v>414</v>
      </c>
      <c r="Z139" s="56">
        <v>136</v>
      </c>
      <c r="AA139" s="55"/>
      <c r="AB139" s="55"/>
      <c r="AC139" s="55"/>
      <c r="AD139" s="55"/>
    </row>
    <row r="140" spans="1:30" x14ac:dyDescent="0.15">
      <c r="A140" s="57" t="s">
        <v>399</v>
      </c>
      <c r="B140" s="57" t="s">
        <v>568</v>
      </c>
      <c r="C140" s="60">
        <v>2024</v>
      </c>
      <c r="D140" s="55" t="s">
        <v>569</v>
      </c>
      <c r="E140" s="59">
        <v>2437110103</v>
      </c>
      <c r="F140" s="55" t="s">
        <v>708</v>
      </c>
      <c r="G140" s="55">
        <v>85.67</v>
      </c>
      <c r="H140" s="55">
        <v>0</v>
      </c>
      <c r="I140" s="55">
        <f t="shared" si="24"/>
        <v>85.67</v>
      </c>
      <c r="J140" s="55">
        <f>VLOOKUP(F140,[3]Sheet1!$A:$B,2,FALSE)</f>
        <v>36.632653061224502</v>
      </c>
      <c r="K140" s="55">
        <v>0</v>
      </c>
      <c r="L140" s="55">
        <f t="shared" si="25"/>
        <v>36.632653061224502</v>
      </c>
      <c r="M140" s="55">
        <f>VLOOKUP(F140,[4]Sheet1!$A:$B,2,FALSE)</f>
        <v>69.55</v>
      </c>
      <c r="N140" s="55">
        <v>0</v>
      </c>
      <c r="O140" s="55">
        <f t="shared" si="26"/>
        <v>69.55</v>
      </c>
      <c r="P140" s="55">
        <v>60</v>
      </c>
      <c r="Q140" s="55">
        <v>0</v>
      </c>
      <c r="R140" s="55">
        <f t="shared" si="27"/>
        <v>60</v>
      </c>
      <c r="S140" s="55">
        <v>40</v>
      </c>
      <c r="T140" s="55">
        <v>0</v>
      </c>
      <c r="U140" s="55">
        <f t="shared" si="28"/>
        <v>40</v>
      </c>
      <c r="V140" s="57">
        <f t="shared" si="29"/>
        <v>44.51898979591838</v>
      </c>
      <c r="W140" s="58">
        <v>136</v>
      </c>
      <c r="X140" s="56">
        <v>136</v>
      </c>
      <c r="Y140" s="57" t="s">
        <v>414</v>
      </c>
      <c r="Z140" s="56">
        <v>136</v>
      </c>
      <c r="AA140" s="55"/>
      <c r="AB140" s="55"/>
      <c r="AC140" s="55"/>
      <c r="AD140" s="55"/>
    </row>
    <row r="141" spans="1:30" x14ac:dyDescent="0.15">
      <c r="A141" s="54"/>
      <c r="B141" s="49"/>
      <c r="C141" s="53"/>
      <c r="D141" s="49"/>
      <c r="E141" s="48"/>
      <c r="F141" s="49"/>
      <c r="G141" s="50"/>
      <c r="H141" s="49"/>
      <c r="I141" s="49"/>
      <c r="J141" s="49"/>
      <c r="K141" s="49"/>
      <c r="L141" s="49"/>
      <c r="M141" s="49"/>
      <c r="N141" s="49"/>
      <c r="O141" s="49"/>
      <c r="P141" s="49"/>
      <c r="Q141" s="49"/>
      <c r="R141" s="49"/>
      <c r="S141" s="49"/>
      <c r="T141" s="49"/>
      <c r="U141" s="49"/>
      <c r="V141" s="49"/>
      <c r="W141" s="48"/>
      <c r="X141" s="47"/>
      <c r="Y141" s="40"/>
      <c r="Z141" s="41"/>
      <c r="AA141" s="40"/>
      <c r="AB141" s="40"/>
      <c r="AC141" s="40"/>
      <c r="AD141" s="40"/>
    </row>
    <row r="142" spans="1:30" x14ac:dyDescent="0.15">
      <c r="A142" s="54" t="s">
        <v>559</v>
      </c>
      <c r="B142" s="49" t="s">
        <v>560</v>
      </c>
      <c r="C142" s="53"/>
      <c r="D142" s="49"/>
      <c r="E142" s="48"/>
      <c r="F142" s="49"/>
      <c r="G142" s="50"/>
      <c r="H142" s="49"/>
      <c r="I142" s="49"/>
      <c r="J142" s="49"/>
      <c r="K142" s="49"/>
      <c r="L142" s="49"/>
      <c r="M142" s="49"/>
      <c r="N142" s="49"/>
      <c r="O142" s="49"/>
      <c r="P142" s="49"/>
      <c r="Q142" s="49"/>
      <c r="R142" s="49"/>
      <c r="S142" s="49"/>
      <c r="T142" s="49"/>
      <c r="U142" s="49"/>
      <c r="V142" s="49"/>
      <c r="W142" s="48"/>
      <c r="X142" s="47"/>
      <c r="Y142" s="40"/>
      <c r="Z142" s="41"/>
      <c r="AA142" s="40"/>
      <c r="AB142" s="40"/>
      <c r="AC142" s="40"/>
      <c r="AD142" s="40"/>
    </row>
    <row r="143" spans="1:30" x14ac:dyDescent="0.15">
      <c r="A143" s="50"/>
      <c r="B143" s="51" t="s">
        <v>561</v>
      </c>
      <c r="C143" s="53"/>
      <c r="D143" s="49"/>
      <c r="E143" s="48"/>
      <c r="F143" s="49"/>
      <c r="G143" s="50"/>
      <c r="H143" s="49"/>
      <c r="I143" s="49"/>
      <c r="J143" s="49"/>
      <c r="K143" s="49"/>
      <c r="L143" s="49"/>
      <c r="M143" s="49"/>
      <c r="N143" s="49"/>
      <c r="O143" s="49"/>
      <c r="P143" s="49"/>
      <c r="Q143" s="49"/>
      <c r="R143" s="49"/>
      <c r="S143" s="49"/>
      <c r="T143" s="49"/>
      <c r="U143" s="49"/>
      <c r="V143" s="49"/>
      <c r="W143" s="48"/>
      <c r="X143" s="47"/>
      <c r="Y143" s="40"/>
      <c r="Z143" s="41"/>
      <c r="AA143" s="40"/>
      <c r="AB143" s="40"/>
      <c r="AC143" s="40"/>
      <c r="AD143" s="40"/>
    </row>
    <row r="144" spans="1:30" x14ac:dyDescent="0.15">
      <c r="A144" s="50"/>
      <c r="B144" s="49" t="s">
        <v>562</v>
      </c>
      <c r="C144" s="53"/>
      <c r="D144" s="49"/>
      <c r="E144" s="48"/>
      <c r="F144" s="49"/>
      <c r="G144" s="50"/>
      <c r="H144" s="49"/>
      <c r="I144" s="49"/>
      <c r="J144" s="49"/>
      <c r="K144" s="49"/>
      <c r="L144" s="49"/>
      <c r="M144" s="49"/>
      <c r="N144" s="49"/>
      <c r="O144" s="49"/>
      <c r="P144" s="49"/>
      <c r="Q144" s="49"/>
      <c r="R144" s="49"/>
      <c r="S144" s="49"/>
      <c r="T144" s="49"/>
      <c r="U144" s="49"/>
      <c r="V144" s="49"/>
      <c r="W144" s="48"/>
      <c r="X144" s="47"/>
      <c r="Y144" s="40"/>
      <c r="Z144" s="41"/>
      <c r="AA144" s="40"/>
      <c r="AB144" s="40"/>
      <c r="AC144" s="40"/>
      <c r="AD144" s="40"/>
    </row>
    <row r="145" spans="1:30" x14ac:dyDescent="0.15">
      <c r="A145" s="50"/>
      <c r="B145" s="49" t="s">
        <v>563</v>
      </c>
      <c r="C145" s="46"/>
      <c r="D145" s="49"/>
      <c r="E145" s="48"/>
      <c r="F145" s="49"/>
      <c r="G145" s="50"/>
      <c r="H145" s="49"/>
      <c r="I145" s="49"/>
      <c r="J145" s="49"/>
      <c r="K145" s="49"/>
      <c r="L145" s="49"/>
      <c r="M145" s="49"/>
      <c r="N145" s="49"/>
      <c r="O145" s="49"/>
      <c r="P145" s="49"/>
      <c r="Q145" s="49"/>
      <c r="R145" s="49"/>
      <c r="S145" s="49"/>
      <c r="T145" s="49"/>
      <c r="U145" s="49"/>
      <c r="V145" s="49"/>
      <c r="W145" s="48"/>
      <c r="X145" s="47"/>
      <c r="Y145" s="40"/>
      <c r="Z145" s="41"/>
      <c r="AA145" s="40"/>
      <c r="AB145" s="40"/>
      <c r="AC145" s="40"/>
      <c r="AD145" s="40"/>
    </row>
    <row r="146" spans="1:30" x14ac:dyDescent="0.15">
      <c r="A146" s="52"/>
      <c r="B146" s="51" t="s">
        <v>564</v>
      </c>
      <c r="C146" s="46"/>
      <c r="D146" s="49"/>
      <c r="E146" s="48"/>
      <c r="F146" s="49"/>
      <c r="G146" s="50"/>
      <c r="H146" s="49"/>
      <c r="I146" s="49"/>
      <c r="J146" s="49"/>
      <c r="K146" s="49"/>
      <c r="L146" s="49"/>
      <c r="M146" s="49"/>
      <c r="N146" s="49"/>
      <c r="O146" s="49"/>
      <c r="P146" s="49"/>
      <c r="Q146" s="49"/>
      <c r="R146" s="49"/>
      <c r="S146" s="49"/>
      <c r="T146" s="49"/>
      <c r="U146" s="49"/>
      <c r="V146" s="49"/>
      <c r="W146" s="48"/>
      <c r="X146" s="47"/>
      <c r="Y146" s="40"/>
      <c r="Z146" s="41"/>
      <c r="AA146" s="40"/>
      <c r="AB146" s="40"/>
      <c r="AC146" s="40"/>
      <c r="AD146" s="40"/>
    </row>
    <row r="147" spans="1:30" x14ac:dyDescent="0.15">
      <c r="A147" s="40"/>
      <c r="B147" s="40"/>
      <c r="C147" s="46"/>
      <c r="D147" s="40"/>
      <c r="E147" s="45"/>
      <c r="F147" s="40"/>
      <c r="G147" s="43"/>
      <c r="H147" s="43"/>
      <c r="I147" s="43"/>
      <c r="J147" s="43"/>
      <c r="K147" s="43"/>
      <c r="L147" s="43"/>
      <c r="M147" s="43"/>
      <c r="N147" s="43"/>
      <c r="O147" s="43"/>
      <c r="P147" s="40"/>
      <c r="Q147" s="40"/>
      <c r="R147" s="40"/>
      <c r="S147" s="44"/>
      <c r="T147" s="40"/>
      <c r="U147" s="43"/>
      <c r="V147" s="43"/>
      <c r="W147" s="42"/>
      <c r="X147" s="41"/>
      <c r="Y147" s="40"/>
      <c r="Z147" s="41"/>
      <c r="AA147" s="40"/>
      <c r="AB147" s="40"/>
      <c r="AC147" s="40"/>
      <c r="AD147" s="40"/>
    </row>
    <row r="148" spans="1:30" x14ac:dyDescent="0.15">
      <c r="A148" s="40"/>
      <c r="B148" s="40"/>
      <c r="C148" s="46"/>
      <c r="D148" s="40"/>
      <c r="E148" s="45"/>
      <c r="F148" s="40"/>
      <c r="G148" s="43"/>
      <c r="H148" s="43"/>
      <c r="I148" s="43"/>
      <c r="J148" s="43"/>
      <c r="K148" s="43"/>
      <c r="L148" s="43"/>
      <c r="M148" s="43"/>
      <c r="N148" s="43"/>
      <c r="O148" s="43"/>
      <c r="P148" s="40"/>
      <c r="Q148" s="40"/>
      <c r="R148" s="40"/>
      <c r="S148" s="44"/>
      <c r="T148" s="40"/>
      <c r="U148" s="43"/>
      <c r="V148" s="43"/>
      <c r="W148" s="42"/>
      <c r="X148" s="41"/>
      <c r="Y148" s="40"/>
      <c r="Z148" s="41"/>
      <c r="AA148" s="40"/>
      <c r="AB148" s="40"/>
      <c r="AC148" s="40"/>
      <c r="AD148" s="40"/>
    </row>
  </sheetData>
  <autoFilter ref="A4:AD140" xr:uid="{00000000-0009-0000-0000-000001000000}">
    <sortState xmlns:xlrd2="http://schemas.microsoft.com/office/spreadsheetml/2017/richdata2" ref="A4:AD140">
      <sortCondition ref="W4"/>
    </sortState>
  </autoFilter>
  <mergeCells count="1">
    <mergeCell ref="A2:AD2"/>
  </mergeCells>
  <phoneticPr fontId="1" type="noConversion"/>
  <dataValidations count="6">
    <dataValidation type="list" allowBlank="1" showInputMessage="1" showErrorMessage="1" sqref="V4:V5 V141:V148 AB1:AB3 AB13:AB58 AB60:AB140" xr:uid="{00000000-0002-0000-0100-000005000000}">
      <formula1>$CQ$11:$CQ$14</formula1>
    </dataValidation>
    <dataValidation type="list" allowBlank="1" showInputMessage="1" showErrorMessage="1" sqref="U4:U6 U141:U148 AA1:AA3 AA5:AA140" xr:uid="{00000000-0002-0000-0100-000004000000}">
      <formula1>"一等奖学金,二等奖学金,三等奖学金,课程考核不合格,德育分未达标,体育成绩不合格,体测成绩不合格,违纪"</formula1>
    </dataValidation>
    <dataValidation type="list" allowBlank="1" showInputMessage="1" showErrorMessage="1" sqref="Y62 Y65 Y71 Y78 Y84 Y86 Y92 Y98 Y100 Y1:Y3 Y88:Y89 Y95:Y96 Y102:Y140" xr:uid="{00000000-0002-0000-0100-000003000000}">
      <formula1>"是,否"</formula1>
    </dataValidation>
    <dataValidation type="list" allowBlank="1" showInputMessage="1" showErrorMessage="1" sqref="AB59 AB5:AB6 AB8:AB12" xr:uid="{00000000-0002-0000-0100-000002000000}">
      <formula1>"学业进步奖,研究与创新奖,道德风尚奖,文体活动奖,社会工作奖"</formula1>
    </dataValidation>
    <dataValidation allowBlank="1" showInputMessage="1" showErrorMessage="1" sqref="W6 W9 W12 W15 W18 W21 W24 W27 W30 W33 W36 W39 W42 W45 W48 W51 W54 W57 W60 W63 W66 W69 W72 W75 W78 W81 W84 W87 W90 W93 W96 W99 W102 W105 W108 W111 W114 W117 W120 W123 W126 W129 W132 W135 W138" xr:uid="{00000000-0002-0000-0100-000001000000}"/>
    <dataValidation type="list" allowBlank="1" showInputMessage="1" showErrorMessage="1" sqref="W4 W141:W148 AC1:AC3 AC5:AC140" xr:uid="{00000000-0002-0000-0100-000000000000}">
      <formula1>"三好学生,三好学生标兵,优秀学生干部"</formula1>
    </dataValidation>
  </dataValidations>
  <printOptions horizontalCentered="1" verticalCentered="1"/>
  <pageMargins left="0.25" right="0.25" top="0.75" bottom="0.75" header="0.29861111111111099" footer="0.29861111111111099"/>
  <pageSetup paperSize="9"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4C04-24E2-48D4-BDE5-946A1C40D499}">
  <dimension ref="A1:AD181"/>
  <sheetViews>
    <sheetView view="pageBreakPreview" topLeftCell="A37" zoomScale="115" zoomScaleNormal="145" zoomScaleSheetLayoutView="115" workbookViewId="0">
      <selection activeCell="D175" sqref="D175"/>
    </sheetView>
  </sheetViews>
  <sheetFormatPr defaultColWidth="9" defaultRowHeight="14.25" x14ac:dyDescent="0.2"/>
  <cols>
    <col min="1" max="1" width="14.875" style="86" customWidth="1"/>
    <col min="2" max="2" width="12.75" style="86" customWidth="1"/>
    <col min="3" max="3" width="3.25" style="86" customWidth="1"/>
    <col min="4" max="4" width="4.75" style="86" customWidth="1"/>
    <col min="5" max="5" width="5.625" style="86" customWidth="1"/>
    <col min="6" max="6" width="3.875" style="92" customWidth="1"/>
    <col min="7" max="7" width="4" style="89" customWidth="1"/>
    <col min="8" max="8" width="4.625" style="86" bestFit="1" customWidth="1"/>
    <col min="9" max="9" width="5.125" style="89" bestFit="1" customWidth="1"/>
    <col min="10" max="10" width="4.625" style="89" bestFit="1" customWidth="1"/>
    <col min="11" max="11" width="4.625" style="86" bestFit="1" customWidth="1"/>
    <col min="12" max="13" width="4.625" style="89" bestFit="1" customWidth="1"/>
    <col min="14" max="14" width="4.625" style="86" bestFit="1" customWidth="1"/>
    <col min="15" max="15" width="5.125" style="90" bestFit="1" customWidth="1"/>
    <col min="16" max="16" width="4.625" style="86" bestFit="1" customWidth="1"/>
    <col min="17" max="17" width="4.625" style="91" bestFit="1" customWidth="1"/>
    <col min="18" max="18" width="5.125" style="90" bestFit="1" customWidth="1"/>
    <col min="19" max="20" width="4.625" style="86" bestFit="1" customWidth="1"/>
    <col min="21" max="21" width="5.125" style="90" bestFit="1" customWidth="1"/>
    <col min="22" max="22" width="4.625" style="89" bestFit="1" customWidth="1"/>
    <col min="23" max="23" width="3.25" style="88" customWidth="1"/>
    <col min="24" max="24" width="3.625" style="86" customWidth="1"/>
    <col min="25" max="25" width="4.875" style="86" customWidth="1"/>
    <col min="26" max="26" width="4.375" style="86" customWidth="1"/>
    <col min="27" max="27" width="8.125" style="87" customWidth="1"/>
    <col min="28" max="28" width="5.75" style="86" customWidth="1"/>
    <col min="29" max="29" width="6" style="86" customWidth="1"/>
    <col min="30" max="30" width="6.125" style="86" customWidth="1"/>
    <col min="31" max="16384" width="9" style="86"/>
  </cols>
  <sheetData>
    <row r="1" spans="1:30" x14ac:dyDescent="0.2">
      <c r="A1" s="166" t="s">
        <v>387</v>
      </c>
      <c r="B1" s="166"/>
      <c r="C1" s="167"/>
      <c r="D1" s="108"/>
      <c r="E1" s="108"/>
      <c r="F1" s="108"/>
      <c r="G1" s="110"/>
      <c r="H1" s="115"/>
      <c r="I1" s="110"/>
      <c r="J1" s="110"/>
      <c r="K1" s="115"/>
      <c r="L1" s="110"/>
      <c r="M1" s="110"/>
      <c r="N1" s="115"/>
      <c r="O1" s="114"/>
      <c r="P1" s="113"/>
      <c r="Q1" s="112"/>
      <c r="R1" s="107"/>
      <c r="S1" s="107"/>
      <c r="T1" s="168"/>
      <c r="U1" s="111"/>
      <c r="V1" s="110"/>
      <c r="W1" s="109"/>
      <c r="X1" s="108"/>
      <c r="Y1" s="108"/>
      <c r="Z1" s="108"/>
      <c r="AA1" s="108"/>
      <c r="AB1" s="108"/>
      <c r="AC1" s="108"/>
      <c r="AD1" s="108"/>
    </row>
    <row r="2" spans="1:30" x14ac:dyDescent="0.2">
      <c r="A2" s="219" t="s">
        <v>1408</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row>
    <row r="3" spans="1:30" x14ac:dyDescent="0.2">
      <c r="A3" s="220" t="s">
        <v>1409</v>
      </c>
      <c r="B3" s="220"/>
      <c r="C3" s="220"/>
      <c r="D3" s="170"/>
      <c r="E3" s="170"/>
      <c r="F3" s="170"/>
      <c r="G3" s="171"/>
      <c r="H3" s="170"/>
      <c r="I3" s="171"/>
      <c r="J3" s="171"/>
      <c r="K3" s="170"/>
      <c r="L3" s="171"/>
      <c r="M3" s="171"/>
      <c r="N3" s="170"/>
      <c r="O3" s="172"/>
      <c r="P3" s="170"/>
      <c r="Q3" s="106"/>
      <c r="R3" s="172"/>
      <c r="S3" s="172"/>
      <c r="T3" s="170"/>
      <c r="U3" s="172"/>
      <c r="V3" s="173"/>
      <c r="W3" s="106"/>
      <c r="X3" s="169" t="s">
        <v>1</v>
      </c>
      <c r="Y3" s="105"/>
      <c r="Z3" s="105"/>
      <c r="AA3" s="105"/>
      <c r="AB3" s="105"/>
      <c r="AC3" s="105"/>
      <c r="AD3" s="105"/>
    </row>
    <row r="4" spans="1:30" ht="27" x14ac:dyDescent="0.2">
      <c r="A4" s="104" t="s">
        <v>2</v>
      </c>
      <c r="B4" s="104" t="s">
        <v>389</v>
      </c>
      <c r="C4" s="99" t="s">
        <v>390</v>
      </c>
      <c r="D4" s="104" t="s">
        <v>5</v>
      </c>
      <c r="E4" s="104" t="s">
        <v>6</v>
      </c>
      <c r="F4" s="104" t="s">
        <v>7</v>
      </c>
      <c r="G4" s="100" t="s">
        <v>8</v>
      </c>
      <c r="H4" s="99" t="s">
        <v>9</v>
      </c>
      <c r="I4" s="100" t="s">
        <v>10</v>
      </c>
      <c r="J4" s="100" t="s">
        <v>11</v>
      </c>
      <c r="K4" s="99" t="s">
        <v>12</v>
      </c>
      <c r="L4" s="100" t="s">
        <v>13</v>
      </c>
      <c r="M4" s="100" t="s">
        <v>14</v>
      </c>
      <c r="N4" s="99" t="s">
        <v>15</v>
      </c>
      <c r="O4" s="100" t="s">
        <v>16</v>
      </c>
      <c r="P4" s="103" t="s">
        <v>391</v>
      </c>
      <c r="Q4" s="102" t="s">
        <v>392</v>
      </c>
      <c r="R4" s="100" t="s">
        <v>393</v>
      </c>
      <c r="S4" s="100" t="s">
        <v>394</v>
      </c>
      <c r="T4" s="99" t="s">
        <v>395</v>
      </c>
      <c r="U4" s="100" t="s">
        <v>396</v>
      </c>
      <c r="V4" s="100" t="s">
        <v>17</v>
      </c>
      <c r="W4" s="102" t="s">
        <v>18</v>
      </c>
      <c r="X4" s="99" t="s">
        <v>19</v>
      </c>
      <c r="Y4" s="101" t="s">
        <v>397</v>
      </c>
      <c r="Z4" s="100" t="s">
        <v>398</v>
      </c>
      <c r="AA4" s="99" t="s">
        <v>21</v>
      </c>
      <c r="AB4" s="99" t="s">
        <v>22</v>
      </c>
      <c r="AC4" s="99" t="s">
        <v>23</v>
      </c>
      <c r="AD4" s="98" t="s">
        <v>24</v>
      </c>
    </row>
    <row r="5" spans="1:30" ht="15.95" customHeight="1" x14ac:dyDescent="0.2">
      <c r="A5" s="93" t="s">
        <v>1406</v>
      </c>
      <c r="B5" s="93" t="s">
        <v>713</v>
      </c>
      <c r="C5" s="93" t="s">
        <v>712</v>
      </c>
      <c r="D5" s="93" t="s">
        <v>719</v>
      </c>
      <c r="E5" s="93" t="s">
        <v>1060</v>
      </c>
      <c r="F5" s="93" t="s">
        <v>1059</v>
      </c>
      <c r="G5" s="174">
        <v>89.6666666666667</v>
      </c>
      <c r="H5" s="174">
        <v>0.5</v>
      </c>
      <c r="I5" s="174">
        <v>90.1666666666667</v>
      </c>
      <c r="J5" s="174">
        <v>88.417475728155296</v>
      </c>
      <c r="K5" s="174">
        <v>9</v>
      </c>
      <c r="L5" s="174">
        <v>97.417475728155296</v>
      </c>
      <c r="M5" s="174">
        <v>85.05</v>
      </c>
      <c r="N5" s="174">
        <v>0</v>
      </c>
      <c r="O5" s="174">
        <v>85.05</v>
      </c>
      <c r="P5" s="174">
        <v>45</v>
      </c>
      <c r="Q5" s="174">
        <v>0</v>
      </c>
      <c r="R5" s="174">
        <v>45</v>
      </c>
      <c r="S5" s="174">
        <v>60</v>
      </c>
      <c r="T5" s="174">
        <v>35</v>
      </c>
      <c r="U5" s="174">
        <v>95</v>
      </c>
      <c r="V5" s="174">
        <f t="shared" ref="V5:V36" si="0">I5*0.1+L5*0.75+O5*0.05+R5*0.05+0.05*U5</f>
        <v>93.332273462783135</v>
      </c>
      <c r="W5" s="93">
        <v>1</v>
      </c>
      <c r="X5" s="93">
        <f>VLOOKUP(F5,[5]Sheet7!$A$2:$C$173,3,0)</f>
        <v>16</v>
      </c>
      <c r="Y5" s="93" t="s">
        <v>402</v>
      </c>
      <c r="Z5" s="95">
        <v>172</v>
      </c>
      <c r="AA5" s="97" t="s">
        <v>403</v>
      </c>
      <c r="AB5" s="95"/>
      <c r="AC5" s="97" t="s">
        <v>409</v>
      </c>
      <c r="AD5" s="95"/>
    </row>
    <row r="6" spans="1:30" ht="15.95" customHeight="1" x14ac:dyDescent="0.2">
      <c r="A6" s="93" t="s">
        <v>1406</v>
      </c>
      <c r="B6" s="93" t="s">
        <v>713</v>
      </c>
      <c r="C6" s="93" t="s">
        <v>712</v>
      </c>
      <c r="D6" s="93" t="s">
        <v>719</v>
      </c>
      <c r="E6" s="93" t="s">
        <v>1058</v>
      </c>
      <c r="F6" s="93" t="s">
        <v>1057</v>
      </c>
      <c r="G6" s="174">
        <v>90.3333333333333</v>
      </c>
      <c r="H6" s="174">
        <v>1</v>
      </c>
      <c r="I6" s="174">
        <v>91.3333333333333</v>
      </c>
      <c r="J6" s="174">
        <v>92.485436893203897</v>
      </c>
      <c r="K6" s="174">
        <v>2</v>
      </c>
      <c r="L6" s="174">
        <v>94.485436893203897</v>
      </c>
      <c r="M6" s="174">
        <v>92.8</v>
      </c>
      <c r="N6" s="174">
        <v>0</v>
      </c>
      <c r="O6" s="174">
        <v>92.8</v>
      </c>
      <c r="P6" s="174">
        <v>60</v>
      </c>
      <c r="Q6" s="174">
        <v>15</v>
      </c>
      <c r="R6" s="174">
        <v>75</v>
      </c>
      <c r="S6" s="174">
        <v>60</v>
      </c>
      <c r="T6" s="174">
        <v>30</v>
      </c>
      <c r="U6" s="174">
        <v>90</v>
      </c>
      <c r="V6" s="174">
        <f t="shared" si="0"/>
        <v>92.887411003236252</v>
      </c>
      <c r="W6" s="93">
        <v>2</v>
      </c>
      <c r="X6" s="93">
        <f>VLOOKUP(F6,[5]Sheet7!$A$2:$C$173,3,0)</f>
        <v>1</v>
      </c>
      <c r="Y6" s="93" t="s">
        <v>402</v>
      </c>
      <c r="Z6" s="93">
        <v>172</v>
      </c>
      <c r="AA6" s="97" t="s">
        <v>403</v>
      </c>
      <c r="AB6" s="96"/>
      <c r="AC6" s="93" t="s">
        <v>404</v>
      </c>
      <c r="AD6" s="96"/>
    </row>
    <row r="7" spans="1:30" ht="15.95" customHeight="1" x14ac:dyDescent="0.2">
      <c r="A7" s="93" t="s">
        <v>1406</v>
      </c>
      <c r="B7" s="93" t="s">
        <v>713</v>
      </c>
      <c r="C7" s="93" t="s">
        <v>712</v>
      </c>
      <c r="D7" s="93" t="s">
        <v>716</v>
      </c>
      <c r="E7" s="93" t="s">
        <v>1056</v>
      </c>
      <c r="F7" s="93" t="s">
        <v>1055</v>
      </c>
      <c r="G7" s="174">
        <v>89</v>
      </c>
      <c r="H7" s="174">
        <v>2</v>
      </c>
      <c r="I7" s="174">
        <v>91</v>
      </c>
      <c r="J7" s="174">
        <v>90.970873786407793</v>
      </c>
      <c r="K7" s="174">
        <v>4.29</v>
      </c>
      <c r="L7" s="174">
        <v>95.26</v>
      </c>
      <c r="M7" s="174">
        <v>69.650000000000006</v>
      </c>
      <c r="N7" s="174">
        <v>0</v>
      </c>
      <c r="O7" s="174">
        <v>69.650000000000006</v>
      </c>
      <c r="P7" s="174">
        <v>60</v>
      </c>
      <c r="Q7" s="174">
        <v>10</v>
      </c>
      <c r="R7" s="174">
        <v>70</v>
      </c>
      <c r="S7" s="174">
        <v>60</v>
      </c>
      <c r="T7" s="174">
        <v>40</v>
      </c>
      <c r="U7" s="174">
        <v>100</v>
      </c>
      <c r="V7" s="174">
        <f t="shared" si="0"/>
        <v>92.527500000000003</v>
      </c>
      <c r="W7" s="93">
        <v>3</v>
      </c>
      <c r="X7" s="93">
        <f>VLOOKUP(F7,[5]Sheet7!$A$2:$C$173,3,0)</f>
        <v>4</v>
      </c>
      <c r="Y7" s="93" t="s">
        <v>402</v>
      </c>
      <c r="Z7" s="93">
        <v>172</v>
      </c>
      <c r="AA7" s="97" t="s">
        <v>403</v>
      </c>
      <c r="AB7" s="96"/>
      <c r="AC7" s="93" t="s">
        <v>409</v>
      </c>
      <c r="AD7" s="96"/>
    </row>
    <row r="8" spans="1:30" ht="15.95" customHeight="1" x14ac:dyDescent="0.2">
      <c r="A8" s="93" t="s">
        <v>1406</v>
      </c>
      <c r="B8" s="93" t="s">
        <v>713</v>
      </c>
      <c r="C8" s="93" t="s">
        <v>712</v>
      </c>
      <c r="D8" s="93" t="s">
        <v>722</v>
      </c>
      <c r="E8" s="93" t="s">
        <v>1054</v>
      </c>
      <c r="F8" s="93" t="s">
        <v>1053</v>
      </c>
      <c r="G8" s="174">
        <v>89.6666666666667</v>
      </c>
      <c r="H8" s="174">
        <v>7</v>
      </c>
      <c r="I8" s="174">
        <v>96.6666666666667</v>
      </c>
      <c r="J8" s="174">
        <v>89.058252427184499</v>
      </c>
      <c r="K8" s="174">
        <v>2.9550000000000001</v>
      </c>
      <c r="L8" s="174">
        <v>92.013252427184497</v>
      </c>
      <c r="M8" s="174">
        <v>92.075000000000003</v>
      </c>
      <c r="N8" s="174">
        <v>0</v>
      </c>
      <c r="O8" s="174">
        <v>92.075000000000003</v>
      </c>
      <c r="P8" s="174">
        <v>60</v>
      </c>
      <c r="Q8" s="174">
        <v>24</v>
      </c>
      <c r="R8" s="174">
        <v>84</v>
      </c>
      <c r="S8" s="174">
        <v>60</v>
      </c>
      <c r="T8" s="174">
        <v>40</v>
      </c>
      <c r="U8" s="174">
        <v>100</v>
      </c>
      <c r="V8" s="174">
        <f t="shared" si="0"/>
        <v>92.480355987055049</v>
      </c>
      <c r="W8" s="93">
        <v>4</v>
      </c>
      <c r="X8" s="93">
        <f>VLOOKUP(F8,[5]Sheet7!$A$2:$C$173,3,0)</f>
        <v>13</v>
      </c>
      <c r="Y8" s="93" t="s">
        <v>402</v>
      </c>
      <c r="Z8" s="93">
        <v>172</v>
      </c>
      <c r="AA8" s="97" t="s">
        <v>403</v>
      </c>
      <c r="AB8" s="96"/>
      <c r="AC8" s="93" t="s">
        <v>409</v>
      </c>
      <c r="AD8" s="96"/>
    </row>
    <row r="9" spans="1:30" ht="15.95" customHeight="1" x14ac:dyDescent="0.2">
      <c r="A9" s="93" t="s">
        <v>1406</v>
      </c>
      <c r="B9" s="93" t="s">
        <v>713</v>
      </c>
      <c r="C9" s="93" t="s">
        <v>712</v>
      </c>
      <c r="D9" s="93" t="s">
        <v>722</v>
      </c>
      <c r="E9" s="93" t="s">
        <v>1052</v>
      </c>
      <c r="F9" s="93" t="s">
        <v>1051</v>
      </c>
      <c r="G9" s="174">
        <v>88.8333333333333</v>
      </c>
      <c r="H9" s="174">
        <v>3</v>
      </c>
      <c r="I9" s="174">
        <v>91.8333333333333</v>
      </c>
      <c r="J9" s="174">
        <v>91.398058252427205</v>
      </c>
      <c r="K9" s="174">
        <v>1</v>
      </c>
      <c r="L9" s="174">
        <v>92.398058252427205</v>
      </c>
      <c r="M9" s="174">
        <v>79.2</v>
      </c>
      <c r="N9" s="174">
        <v>0.5</v>
      </c>
      <c r="O9" s="174">
        <v>79.7</v>
      </c>
      <c r="P9" s="174">
        <v>60</v>
      </c>
      <c r="Q9" s="174">
        <v>23</v>
      </c>
      <c r="R9" s="174">
        <v>83</v>
      </c>
      <c r="S9" s="174">
        <v>60</v>
      </c>
      <c r="T9" s="174">
        <v>30</v>
      </c>
      <c r="U9" s="174">
        <v>90</v>
      </c>
      <c r="V9" s="174">
        <f t="shared" si="0"/>
        <v>91.116877022653753</v>
      </c>
      <c r="W9" s="93">
        <v>5</v>
      </c>
      <c r="X9" s="93">
        <f>VLOOKUP(F9,[5]Sheet7!$A$2:$C$173,3,0)</f>
        <v>3</v>
      </c>
      <c r="Y9" s="93" t="s">
        <v>402</v>
      </c>
      <c r="Z9" s="93">
        <v>172</v>
      </c>
      <c r="AA9" s="97" t="s">
        <v>403</v>
      </c>
      <c r="AB9" s="96"/>
      <c r="AC9" s="93" t="s">
        <v>404</v>
      </c>
      <c r="AD9" s="96"/>
    </row>
    <row r="10" spans="1:30" x14ac:dyDescent="0.2">
      <c r="A10" s="93" t="s">
        <v>1406</v>
      </c>
      <c r="B10" s="93" t="s">
        <v>713</v>
      </c>
      <c r="C10" s="93" t="s">
        <v>712</v>
      </c>
      <c r="D10" s="93" t="s">
        <v>725</v>
      </c>
      <c r="E10" s="93" t="s">
        <v>1050</v>
      </c>
      <c r="F10" s="93" t="s">
        <v>1049</v>
      </c>
      <c r="G10" s="174">
        <v>88.1666666666667</v>
      </c>
      <c r="H10" s="174">
        <v>3.5</v>
      </c>
      <c r="I10" s="174">
        <v>91.6666666666667</v>
      </c>
      <c r="J10" s="174">
        <v>89.941747572815501</v>
      </c>
      <c r="K10" s="174">
        <v>2</v>
      </c>
      <c r="L10" s="174">
        <v>91.941747572815501</v>
      </c>
      <c r="M10" s="174">
        <v>89.95</v>
      </c>
      <c r="N10" s="174">
        <v>0</v>
      </c>
      <c r="O10" s="174">
        <v>89.95</v>
      </c>
      <c r="P10" s="174">
        <v>60</v>
      </c>
      <c r="Q10" s="174">
        <v>18</v>
      </c>
      <c r="R10" s="174">
        <v>78</v>
      </c>
      <c r="S10" s="174">
        <v>60</v>
      </c>
      <c r="T10" s="174">
        <v>30</v>
      </c>
      <c r="U10" s="174">
        <v>90</v>
      </c>
      <c r="V10" s="174">
        <f t="shared" si="0"/>
        <v>91.020477346278298</v>
      </c>
      <c r="W10" s="93">
        <v>6</v>
      </c>
      <c r="X10" s="93">
        <f>VLOOKUP(F10,[5]Sheet7!$A$2:$C$173,3,0)</f>
        <v>9</v>
      </c>
      <c r="Y10" s="93" t="s">
        <v>402</v>
      </c>
      <c r="Z10" s="93">
        <v>172</v>
      </c>
      <c r="AA10" s="97" t="s">
        <v>403</v>
      </c>
      <c r="AB10" s="96"/>
      <c r="AC10" s="93" t="s">
        <v>409</v>
      </c>
      <c r="AD10" s="96"/>
    </row>
    <row r="11" spans="1:30" ht="15.95" customHeight="1" x14ac:dyDescent="0.2">
      <c r="A11" s="93" t="s">
        <v>1406</v>
      </c>
      <c r="B11" s="93" t="s">
        <v>713</v>
      </c>
      <c r="C11" s="93" t="s">
        <v>712</v>
      </c>
      <c r="D11" s="93" t="s">
        <v>711</v>
      </c>
      <c r="E11" s="93" t="s">
        <v>1048</v>
      </c>
      <c r="F11" s="93" t="s">
        <v>1047</v>
      </c>
      <c r="G11" s="174">
        <v>84.2</v>
      </c>
      <c r="H11" s="174">
        <v>0</v>
      </c>
      <c r="I11" s="174">
        <v>84.2</v>
      </c>
      <c r="J11" s="174">
        <v>92.377358490565996</v>
      </c>
      <c r="K11" s="174">
        <v>2.2000000000000002</v>
      </c>
      <c r="L11" s="174">
        <v>94.577358490565999</v>
      </c>
      <c r="M11" s="174">
        <v>83.15</v>
      </c>
      <c r="N11" s="174">
        <v>0</v>
      </c>
      <c r="O11" s="174">
        <v>83.15</v>
      </c>
      <c r="P11" s="174">
        <v>60</v>
      </c>
      <c r="Q11" s="174">
        <v>10</v>
      </c>
      <c r="R11" s="174">
        <v>70</v>
      </c>
      <c r="S11" s="174">
        <v>60</v>
      </c>
      <c r="T11" s="174">
        <v>20</v>
      </c>
      <c r="U11" s="174">
        <v>80</v>
      </c>
      <c r="V11" s="174">
        <f t="shared" si="0"/>
        <v>91.010518867924503</v>
      </c>
      <c r="W11" s="93">
        <v>7</v>
      </c>
      <c r="X11" s="93">
        <f>VLOOKUP(F11,[5]Sheet7!$A$2:$C$173,3,0)</f>
        <v>2</v>
      </c>
      <c r="Y11" s="93" t="s">
        <v>402</v>
      </c>
      <c r="Z11" s="93">
        <v>172</v>
      </c>
      <c r="AA11" s="97" t="s">
        <v>403</v>
      </c>
      <c r="AB11" s="95"/>
      <c r="AC11" s="97"/>
      <c r="AD11" s="95"/>
    </row>
    <row r="12" spans="1:30" x14ac:dyDescent="0.2">
      <c r="A12" s="93" t="s">
        <v>1406</v>
      </c>
      <c r="B12" s="93" t="s">
        <v>713</v>
      </c>
      <c r="C12" s="93" t="s">
        <v>712</v>
      </c>
      <c r="D12" s="93" t="s">
        <v>716</v>
      </c>
      <c r="E12" s="93" t="s">
        <v>1046</v>
      </c>
      <c r="F12" s="93" t="s">
        <v>1045</v>
      </c>
      <c r="G12" s="174">
        <v>90.83</v>
      </c>
      <c r="H12" s="174">
        <v>2</v>
      </c>
      <c r="I12" s="174">
        <v>92.83</v>
      </c>
      <c r="J12" s="174">
        <v>90.779816513761503</v>
      </c>
      <c r="K12" s="174">
        <v>1</v>
      </c>
      <c r="L12" s="174">
        <v>91.779816513761503</v>
      </c>
      <c r="M12" s="174">
        <v>81.7</v>
      </c>
      <c r="N12" s="174">
        <v>0</v>
      </c>
      <c r="O12" s="174">
        <v>81.7</v>
      </c>
      <c r="P12" s="174">
        <v>60</v>
      </c>
      <c r="Q12" s="174">
        <v>0</v>
      </c>
      <c r="R12" s="174">
        <v>60</v>
      </c>
      <c r="S12" s="174">
        <v>60</v>
      </c>
      <c r="T12" s="174">
        <v>30</v>
      </c>
      <c r="U12" s="174">
        <v>90</v>
      </c>
      <c r="V12" s="174">
        <f t="shared" si="0"/>
        <v>89.702862385321126</v>
      </c>
      <c r="W12" s="93">
        <v>8</v>
      </c>
      <c r="X12" s="93">
        <f>VLOOKUP(F12,[5]Sheet7!$A$2:$C$173,3,0)</f>
        <v>5</v>
      </c>
      <c r="Y12" s="93" t="s">
        <v>402</v>
      </c>
      <c r="Z12" s="93">
        <v>172</v>
      </c>
      <c r="AA12" s="97" t="s">
        <v>403</v>
      </c>
      <c r="AB12" s="96"/>
      <c r="AC12" s="93" t="s">
        <v>409</v>
      </c>
      <c r="AD12" s="96"/>
    </row>
    <row r="13" spans="1:30" x14ac:dyDescent="0.2">
      <c r="A13" s="93" t="s">
        <v>1406</v>
      </c>
      <c r="B13" s="93" t="s">
        <v>713</v>
      </c>
      <c r="C13" s="93" t="s">
        <v>712</v>
      </c>
      <c r="D13" s="93" t="s">
        <v>711</v>
      </c>
      <c r="E13" s="93" t="s">
        <v>1044</v>
      </c>
      <c r="F13" s="93" t="s">
        <v>1043</v>
      </c>
      <c r="G13" s="174">
        <v>88</v>
      </c>
      <c r="H13" s="174">
        <v>2</v>
      </c>
      <c r="I13" s="174">
        <v>90</v>
      </c>
      <c r="J13" s="174">
        <v>90.019417475728204</v>
      </c>
      <c r="K13" s="174">
        <v>1</v>
      </c>
      <c r="L13" s="174">
        <v>91.019417475728204</v>
      </c>
      <c r="M13" s="174">
        <v>81.75</v>
      </c>
      <c r="N13" s="174">
        <v>0</v>
      </c>
      <c r="O13" s="174">
        <v>81.75</v>
      </c>
      <c r="P13" s="174">
        <v>40</v>
      </c>
      <c r="Q13" s="174">
        <v>28</v>
      </c>
      <c r="R13" s="174">
        <v>68</v>
      </c>
      <c r="S13" s="174">
        <v>60</v>
      </c>
      <c r="T13" s="174">
        <v>39</v>
      </c>
      <c r="U13" s="174">
        <v>99</v>
      </c>
      <c r="V13" s="174">
        <f t="shared" si="0"/>
        <v>89.70206310679616</v>
      </c>
      <c r="W13" s="93">
        <v>9</v>
      </c>
      <c r="X13" s="93">
        <f>VLOOKUP(F13,[5]Sheet7!$A$2:$C$173,3,0)</f>
        <v>8</v>
      </c>
      <c r="Y13" s="93" t="s">
        <v>402</v>
      </c>
      <c r="Z13" s="93">
        <v>172</v>
      </c>
      <c r="AA13" s="93" t="s">
        <v>420</v>
      </c>
      <c r="AB13" s="96"/>
      <c r="AC13" s="93" t="s">
        <v>409</v>
      </c>
      <c r="AD13" s="96"/>
    </row>
    <row r="14" spans="1:30" x14ac:dyDescent="0.2">
      <c r="A14" s="93" t="s">
        <v>1406</v>
      </c>
      <c r="B14" s="93" t="s">
        <v>713</v>
      </c>
      <c r="C14" s="93" t="s">
        <v>712</v>
      </c>
      <c r="D14" s="93" t="s">
        <v>711</v>
      </c>
      <c r="E14" s="93" t="s">
        <v>1042</v>
      </c>
      <c r="F14" s="93" t="s">
        <v>1041</v>
      </c>
      <c r="G14" s="174">
        <v>89.2</v>
      </c>
      <c r="H14" s="174">
        <v>6.1</v>
      </c>
      <c r="I14" s="174">
        <v>95.3</v>
      </c>
      <c r="J14" s="174">
        <v>87.543689320388395</v>
      </c>
      <c r="K14" s="174">
        <v>2</v>
      </c>
      <c r="L14" s="174">
        <v>89.543689320388395</v>
      </c>
      <c r="M14" s="174">
        <v>75.75</v>
      </c>
      <c r="N14" s="174">
        <v>0</v>
      </c>
      <c r="O14" s="174">
        <v>75.75</v>
      </c>
      <c r="P14" s="174">
        <v>60</v>
      </c>
      <c r="Q14" s="174">
        <v>20</v>
      </c>
      <c r="R14" s="174">
        <v>80</v>
      </c>
      <c r="S14" s="174">
        <v>60</v>
      </c>
      <c r="T14" s="174">
        <v>40</v>
      </c>
      <c r="U14" s="174">
        <v>100</v>
      </c>
      <c r="V14" s="174">
        <f t="shared" si="0"/>
        <v>89.475266990291288</v>
      </c>
      <c r="W14" s="93">
        <v>10</v>
      </c>
      <c r="X14" s="93">
        <f>VLOOKUP(F14,[5]Sheet7!$A$2:$C$173,3,0)</f>
        <v>22</v>
      </c>
      <c r="Y14" s="93" t="s">
        <v>402</v>
      </c>
      <c r="Z14" s="93">
        <v>172</v>
      </c>
      <c r="AA14" s="93" t="s">
        <v>420</v>
      </c>
      <c r="AB14" s="96"/>
      <c r="AC14" s="93"/>
      <c r="AD14" s="96"/>
    </row>
    <row r="15" spans="1:30" x14ac:dyDescent="0.2">
      <c r="A15" s="93" t="s">
        <v>1406</v>
      </c>
      <c r="B15" s="93" t="s">
        <v>713</v>
      </c>
      <c r="C15" s="93" t="s">
        <v>712</v>
      </c>
      <c r="D15" s="93" t="s">
        <v>719</v>
      </c>
      <c r="E15" s="93" t="s">
        <v>1040</v>
      </c>
      <c r="F15" s="93" t="s">
        <v>1039</v>
      </c>
      <c r="G15" s="174">
        <v>89.3333333333333</v>
      </c>
      <c r="H15" s="174">
        <v>1</v>
      </c>
      <c r="I15" s="174">
        <v>90.3333333333333</v>
      </c>
      <c r="J15" s="174">
        <v>90.699029126213603</v>
      </c>
      <c r="K15" s="174">
        <v>4</v>
      </c>
      <c r="L15" s="174">
        <v>94.699029126213603</v>
      </c>
      <c r="M15" s="174">
        <v>91.55</v>
      </c>
      <c r="N15" s="174">
        <v>0</v>
      </c>
      <c r="O15" s="174">
        <v>91.55</v>
      </c>
      <c r="P15" s="174">
        <v>0</v>
      </c>
      <c r="Q15" s="174">
        <v>11</v>
      </c>
      <c r="R15" s="174">
        <v>11</v>
      </c>
      <c r="S15" s="174">
        <v>60</v>
      </c>
      <c r="T15" s="174">
        <v>25</v>
      </c>
      <c r="U15" s="174">
        <v>85</v>
      </c>
      <c r="V15" s="174">
        <f t="shared" si="0"/>
        <v>89.435105177993535</v>
      </c>
      <c r="W15" s="93">
        <v>11</v>
      </c>
      <c r="X15" s="93">
        <f>VLOOKUP(F15,[5]Sheet7!$A$2:$C$173,3,0)</f>
        <v>6</v>
      </c>
      <c r="Y15" s="93" t="s">
        <v>402</v>
      </c>
      <c r="Z15" s="93">
        <v>172</v>
      </c>
      <c r="AA15" s="93" t="s">
        <v>420</v>
      </c>
      <c r="AB15" s="96"/>
      <c r="AC15" s="93" t="s">
        <v>409</v>
      </c>
      <c r="AD15" s="96"/>
    </row>
    <row r="16" spans="1:30" x14ac:dyDescent="0.2">
      <c r="A16" s="93" t="s">
        <v>1406</v>
      </c>
      <c r="B16" s="93" t="s">
        <v>713</v>
      </c>
      <c r="C16" s="93" t="s">
        <v>712</v>
      </c>
      <c r="D16" s="93" t="s">
        <v>719</v>
      </c>
      <c r="E16" s="93" t="s">
        <v>1038</v>
      </c>
      <c r="F16" s="93" t="s">
        <v>1037</v>
      </c>
      <c r="G16" s="174">
        <v>88.5</v>
      </c>
      <c r="H16" s="174">
        <v>11.5</v>
      </c>
      <c r="I16" s="174">
        <v>100</v>
      </c>
      <c r="J16" s="174">
        <v>88.087378640776706</v>
      </c>
      <c r="K16" s="174">
        <v>1</v>
      </c>
      <c r="L16" s="174">
        <v>89.087378640776706</v>
      </c>
      <c r="M16" s="174">
        <v>79.55</v>
      </c>
      <c r="N16" s="174">
        <v>0</v>
      </c>
      <c r="O16" s="174">
        <v>79.55</v>
      </c>
      <c r="P16" s="174">
        <v>60</v>
      </c>
      <c r="Q16" s="174">
        <v>11</v>
      </c>
      <c r="R16" s="174">
        <v>71</v>
      </c>
      <c r="S16" s="174">
        <v>60</v>
      </c>
      <c r="T16" s="174">
        <v>40</v>
      </c>
      <c r="U16" s="174">
        <v>100</v>
      </c>
      <c r="V16" s="174">
        <f t="shared" si="0"/>
        <v>89.343033980582533</v>
      </c>
      <c r="W16" s="93">
        <v>12</v>
      </c>
      <c r="X16" s="93">
        <f>VLOOKUP(F16,[5]Sheet7!$A$2:$C$173,3,0)</f>
        <v>18</v>
      </c>
      <c r="Y16" s="93" t="s">
        <v>402</v>
      </c>
      <c r="Z16" s="93">
        <v>172</v>
      </c>
      <c r="AA16" s="93" t="s">
        <v>420</v>
      </c>
      <c r="AB16" s="96"/>
      <c r="AC16" s="93"/>
      <c r="AD16" s="96"/>
    </row>
    <row r="17" spans="1:30" x14ac:dyDescent="0.2">
      <c r="A17" s="93" t="s">
        <v>1406</v>
      </c>
      <c r="B17" s="93" t="s">
        <v>713</v>
      </c>
      <c r="C17" s="93" t="s">
        <v>712</v>
      </c>
      <c r="D17" s="93" t="s">
        <v>722</v>
      </c>
      <c r="E17" s="93" t="s">
        <v>1036</v>
      </c>
      <c r="F17" s="93" t="s">
        <v>1035</v>
      </c>
      <c r="G17" s="174">
        <v>87.1666666666667</v>
      </c>
      <c r="H17" s="174">
        <v>3</v>
      </c>
      <c r="I17" s="174">
        <v>90.1666666666667</v>
      </c>
      <c r="J17" s="174">
        <v>90.3106796116505</v>
      </c>
      <c r="K17" s="174">
        <v>2</v>
      </c>
      <c r="L17" s="174">
        <v>92.3106796116505</v>
      </c>
      <c r="M17" s="174">
        <v>88.55</v>
      </c>
      <c r="N17" s="174">
        <v>0</v>
      </c>
      <c r="O17" s="174">
        <v>88.55</v>
      </c>
      <c r="P17" s="174">
        <v>60</v>
      </c>
      <c r="Q17" s="174">
        <v>0</v>
      </c>
      <c r="R17" s="174">
        <v>60</v>
      </c>
      <c r="S17" s="174">
        <v>60</v>
      </c>
      <c r="T17" s="174">
        <v>13</v>
      </c>
      <c r="U17" s="174">
        <v>73</v>
      </c>
      <c r="V17" s="174">
        <f t="shared" si="0"/>
        <v>89.327176375404548</v>
      </c>
      <c r="W17" s="93">
        <v>13</v>
      </c>
      <c r="X17" s="93">
        <f>VLOOKUP(F17,[5]Sheet7!$A$2:$C$173,3,0)</f>
        <v>7</v>
      </c>
      <c r="Y17" s="93" t="s">
        <v>402</v>
      </c>
      <c r="Z17" s="93">
        <v>172</v>
      </c>
      <c r="AA17" s="93" t="s">
        <v>420</v>
      </c>
      <c r="AB17" s="96"/>
      <c r="AC17" s="93" t="s">
        <v>409</v>
      </c>
      <c r="AD17" s="96"/>
    </row>
    <row r="18" spans="1:30" x14ac:dyDescent="0.2">
      <c r="A18" s="93" t="s">
        <v>1406</v>
      </c>
      <c r="B18" s="93" t="s">
        <v>713</v>
      </c>
      <c r="C18" s="93" t="s">
        <v>712</v>
      </c>
      <c r="D18" s="93" t="s">
        <v>725</v>
      </c>
      <c r="E18" s="93" t="s">
        <v>1034</v>
      </c>
      <c r="F18" s="93" t="s">
        <v>1033</v>
      </c>
      <c r="G18" s="174">
        <v>87</v>
      </c>
      <c r="H18" s="174">
        <v>3.5</v>
      </c>
      <c r="I18" s="174">
        <v>90.5</v>
      </c>
      <c r="J18" s="174">
        <v>88.951456310679603</v>
      </c>
      <c r="K18" s="174">
        <v>1.5</v>
      </c>
      <c r="L18" s="174">
        <v>90.451456310679603</v>
      </c>
      <c r="M18" s="174">
        <v>81.75</v>
      </c>
      <c r="N18" s="174">
        <v>0</v>
      </c>
      <c r="O18" s="174">
        <v>81.75</v>
      </c>
      <c r="P18" s="174">
        <v>60</v>
      </c>
      <c r="Q18" s="174">
        <v>8</v>
      </c>
      <c r="R18" s="174">
        <v>68</v>
      </c>
      <c r="S18" s="174">
        <v>60</v>
      </c>
      <c r="T18" s="174">
        <v>35</v>
      </c>
      <c r="U18" s="174">
        <v>95</v>
      </c>
      <c r="V18" s="174">
        <f t="shared" si="0"/>
        <v>89.126092233009715</v>
      </c>
      <c r="W18" s="93">
        <v>14</v>
      </c>
      <c r="X18" s="93">
        <f>VLOOKUP(F18,[5]Sheet7!$A$2:$C$173,3,0)</f>
        <v>14</v>
      </c>
      <c r="Y18" s="93" t="s">
        <v>402</v>
      </c>
      <c r="Z18" s="93">
        <v>172</v>
      </c>
      <c r="AA18" s="93" t="s">
        <v>420</v>
      </c>
      <c r="AB18" s="96"/>
      <c r="AC18" s="93" t="s">
        <v>409</v>
      </c>
      <c r="AD18" s="96"/>
    </row>
    <row r="19" spans="1:30" x14ac:dyDescent="0.2">
      <c r="A19" s="93" t="s">
        <v>1406</v>
      </c>
      <c r="B19" s="93" t="s">
        <v>713</v>
      </c>
      <c r="C19" s="93" t="s">
        <v>712</v>
      </c>
      <c r="D19" s="93" t="s">
        <v>719</v>
      </c>
      <c r="E19" s="93" t="s">
        <v>1032</v>
      </c>
      <c r="F19" s="93" t="s">
        <v>1031</v>
      </c>
      <c r="G19" s="174">
        <v>90.1666666666667</v>
      </c>
      <c r="H19" s="174">
        <v>0</v>
      </c>
      <c r="I19" s="174">
        <v>90.1666666666667</v>
      </c>
      <c r="J19" s="174">
        <v>89.786407766990294</v>
      </c>
      <c r="K19" s="174">
        <v>1</v>
      </c>
      <c r="L19" s="174">
        <v>90.786407766990294</v>
      </c>
      <c r="M19" s="174">
        <v>78.150000000000006</v>
      </c>
      <c r="N19" s="174">
        <v>0</v>
      </c>
      <c r="O19" s="174">
        <v>78.150000000000006</v>
      </c>
      <c r="P19" s="174">
        <v>60</v>
      </c>
      <c r="Q19" s="174">
        <v>0</v>
      </c>
      <c r="R19" s="174">
        <v>60</v>
      </c>
      <c r="S19" s="174">
        <v>60</v>
      </c>
      <c r="T19" s="174">
        <v>40</v>
      </c>
      <c r="U19" s="174">
        <v>100</v>
      </c>
      <c r="V19" s="174">
        <f t="shared" si="0"/>
        <v>89.013972491909385</v>
      </c>
      <c r="W19" s="93">
        <v>15</v>
      </c>
      <c r="X19" s="93">
        <f>VLOOKUP(F19,[5]Sheet7!$A$2:$C$173,3,0)</f>
        <v>11</v>
      </c>
      <c r="Y19" s="93" t="s">
        <v>402</v>
      </c>
      <c r="Z19" s="93">
        <v>172</v>
      </c>
      <c r="AA19" s="93" t="s">
        <v>420</v>
      </c>
      <c r="AB19" s="96"/>
      <c r="AC19" s="93" t="s">
        <v>409</v>
      </c>
      <c r="AD19" s="96"/>
    </row>
    <row r="20" spans="1:30" x14ac:dyDescent="0.2">
      <c r="A20" s="93" t="s">
        <v>1406</v>
      </c>
      <c r="B20" s="93" t="s">
        <v>713</v>
      </c>
      <c r="C20" s="93" t="s">
        <v>712</v>
      </c>
      <c r="D20" s="93" t="s">
        <v>716</v>
      </c>
      <c r="E20" s="93" t="s">
        <v>1030</v>
      </c>
      <c r="F20" s="93" t="s">
        <v>1029</v>
      </c>
      <c r="G20" s="174">
        <v>89.17</v>
      </c>
      <c r="H20" s="174">
        <v>10.83</v>
      </c>
      <c r="I20" s="174">
        <v>100</v>
      </c>
      <c r="J20" s="174">
        <v>82.660194174757294</v>
      </c>
      <c r="K20" s="174">
        <v>1.5</v>
      </c>
      <c r="L20" s="174">
        <v>84.160194174757294</v>
      </c>
      <c r="M20" s="174">
        <v>87.65</v>
      </c>
      <c r="N20" s="174">
        <v>21</v>
      </c>
      <c r="O20" s="174">
        <v>100</v>
      </c>
      <c r="P20" s="174">
        <v>60</v>
      </c>
      <c r="Q20" s="174">
        <v>40</v>
      </c>
      <c r="R20" s="174">
        <v>100</v>
      </c>
      <c r="S20" s="174">
        <v>60</v>
      </c>
      <c r="T20" s="174">
        <v>40</v>
      </c>
      <c r="U20" s="174">
        <v>100</v>
      </c>
      <c r="V20" s="174">
        <f t="shared" si="0"/>
        <v>88.12014563106797</v>
      </c>
      <c r="W20" s="93">
        <v>16</v>
      </c>
      <c r="X20" s="93">
        <f>VLOOKUP(F20,[5]Sheet7!$A$2:$C$173,3,0)</f>
        <v>60</v>
      </c>
      <c r="Y20" s="93" t="s">
        <v>402</v>
      </c>
      <c r="Z20" s="93">
        <v>172</v>
      </c>
      <c r="AA20" s="93" t="s">
        <v>420</v>
      </c>
      <c r="AB20" s="96"/>
      <c r="AC20" s="96"/>
      <c r="AD20" s="96"/>
    </row>
    <row r="21" spans="1:30" x14ac:dyDescent="0.2">
      <c r="A21" s="93" t="s">
        <v>1406</v>
      </c>
      <c r="B21" s="93" t="s">
        <v>713</v>
      </c>
      <c r="C21" s="93" t="s">
        <v>712</v>
      </c>
      <c r="D21" s="93" t="s">
        <v>711</v>
      </c>
      <c r="E21" s="93" t="s">
        <v>1028</v>
      </c>
      <c r="F21" s="93" t="s">
        <v>1027</v>
      </c>
      <c r="G21" s="174">
        <v>87.6</v>
      </c>
      <c r="H21" s="174">
        <v>4.5</v>
      </c>
      <c r="I21" s="174">
        <v>92.1</v>
      </c>
      <c r="J21" s="174">
        <v>83.611650485436897</v>
      </c>
      <c r="K21" s="174">
        <v>2</v>
      </c>
      <c r="L21" s="174">
        <v>85.611650485436897</v>
      </c>
      <c r="M21" s="174">
        <v>92.55</v>
      </c>
      <c r="N21" s="174">
        <v>0.5</v>
      </c>
      <c r="O21" s="174">
        <v>93.05</v>
      </c>
      <c r="P21" s="174">
        <v>60</v>
      </c>
      <c r="Q21" s="174">
        <v>40</v>
      </c>
      <c r="R21" s="174">
        <v>100</v>
      </c>
      <c r="S21" s="174">
        <v>60</v>
      </c>
      <c r="T21" s="174">
        <v>40</v>
      </c>
      <c r="U21" s="174">
        <v>100</v>
      </c>
      <c r="V21" s="174">
        <f t="shared" si="0"/>
        <v>88.071237864077673</v>
      </c>
      <c r="W21" s="93">
        <v>17</v>
      </c>
      <c r="X21" s="93">
        <f>VLOOKUP(F21,[5]Sheet7!$A$2:$C$173,3,0)</f>
        <v>51</v>
      </c>
      <c r="Y21" s="93" t="s">
        <v>402</v>
      </c>
      <c r="Z21" s="93">
        <v>172</v>
      </c>
      <c r="AA21" s="93" t="s">
        <v>420</v>
      </c>
      <c r="AB21" s="96"/>
      <c r="AC21" s="96"/>
      <c r="AD21" s="96"/>
    </row>
    <row r="22" spans="1:30" x14ac:dyDescent="0.2">
      <c r="A22" s="93" t="s">
        <v>1406</v>
      </c>
      <c r="B22" s="93" t="s">
        <v>713</v>
      </c>
      <c r="C22" s="93" t="s">
        <v>712</v>
      </c>
      <c r="D22" s="93" t="s">
        <v>722</v>
      </c>
      <c r="E22" s="93" t="s">
        <v>1026</v>
      </c>
      <c r="F22" s="93" t="s">
        <v>1025</v>
      </c>
      <c r="G22" s="174">
        <v>86.8333333333333</v>
      </c>
      <c r="H22" s="174">
        <v>0</v>
      </c>
      <c r="I22" s="174">
        <v>86.8333333333333</v>
      </c>
      <c r="J22" s="174">
        <v>89.368932038834998</v>
      </c>
      <c r="K22" s="174">
        <v>2</v>
      </c>
      <c r="L22" s="174">
        <v>91.368932038834998</v>
      </c>
      <c r="M22" s="174">
        <v>89.8</v>
      </c>
      <c r="N22" s="174">
        <v>0</v>
      </c>
      <c r="O22" s="174">
        <v>89.8</v>
      </c>
      <c r="P22" s="174">
        <v>60</v>
      </c>
      <c r="Q22" s="174">
        <v>0</v>
      </c>
      <c r="R22" s="174">
        <v>60</v>
      </c>
      <c r="S22" s="174">
        <v>42</v>
      </c>
      <c r="T22" s="174">
        <v>25</v>
      </c>
      <c r="U22" s="174">
        <v>67</v>
      </c>
      <c r="V22" s="174">
        <f t="shared" si="0"/>
        <v>88.050032362459561</v>
      </c>
      <c r="W22" s="93">
        <v>18</v>
      </c>
      <c r="X22" s="93">
        <f>VLOOKUP(F22,[5]Sheet7!$A$2:$C$173,3,0)</f>
        <v>12</v>
      </c>
      <c r="Y22" s="93" t="s">
        <v>402</v>
      </c>
      <c r="Z22" s="93">
        <v>172</v>
      </c>
      <c r="AA22" s="93" t="s">
        <v>420</v>
      </c>
      <c r="AB22" s="96"/>
      <c r="AC22" s="96"/>
      <c r="AD22" s="96"/>
    </row>
    <row r="23" spans="1:30" x14ac:dyDescent="0.2">
      <c r="A23" s="93" t="s">
        <v>1406</v>
      </c>
      <c r="B23" s="93" t="s">
        <v>713</v>
      </c>
      <c r="C23" s="93" t="s">
        <v>712</v>
      </c>
      <c r="D23" s="93" t="s">
        <v>725</v>
      </c>
      <c r="E23" s="93" t="s">
        <v>1024</v>
      </c>
      <c r="F23" s="93" t="s">
        <v>1023</v>
      </c>
      <c r="G23" s="174">
        <v>87</v>
      </c>
      <c r="H23" s="174">
        <v>3</v>
      </c>
      <c r="I23" s="174">
        <v>90</v>
      </c>
      <c r="J23" s="174">
        <v>87.3106796116505</v>
      </c>
      <c r="K23" s="174">
        <v>1.5</v>
      </c>
      <c r="L23" s="174">
        <v>88.8106796116505</v>
      </c>
      <c r="M23" s="174">
        <v>77.150000000000006</v>
      </c>
      <c r="N23" s="174">
        <v>0</v>
      </c>
      <c r="O23" s="174">
        <v>77.150000000000006</v>
      </c>
      <c r="P23" s="174">
        <v>60</v>
      </c>
      <c r="Q23" s="174">
        <v>10</v>
      </c>
      <c r="R23" s="174">
        <v>70</v>
      </c>
      <c r="S23" s="174">
        <v>60</v>
      </c>
      <c r="T23" s="174">
        <v>40</v>
      </c>
      <c r="U23" s="174">
        <v>100</v>
      </c>
      <c r="V23" s="174">
        <f t="shared" si="0"/>
        <v>87.965509708737883</v>
      </c>
      <c r="W23" s="93">
        <v>19</v>
      </c>
      <c r="X23" s="93">
        <f>VLOOKUP(F23,[5]Sheet7!$A$2:$C$173,3,0)</f>
        <v>24</v>
      </c>
      <c r="Y23" s="93" t="s">
        <v>402</v>
      </c>
      <c r="Z23" s="93">
        <v>172</v>
      </c>
      <c r="AA23" s="93" t="s">
        <v>420</v>
      </c>
      <c r="AB23" s="96"/>
      <c r="AC23" s="96"/>
      <c r="AD23" s="96"/>
    </row>
    <row r="24" spans="1:30" x14ac:dyDescent="0.2">
      <c r="A24" s="93" t="s">
        <v>1406</v>
      </c>
      <c r="B24" s="93" t="s">
        <v>713</v>
      </c>
      <c r="C24" s="93" t="s">
        <v>712</v>
      </c>
      <c r="D24" s="93" t="s">
        <v>716</v>
      </c>
      <c r="E24" s="93" t="s">
        <v>1022</v>
      </c>
      <c r="F24" s="93" t="s">
        <v>1021</v>
      </c>
      <c r="G24" s="174">
        <v>88.33</v>
      </c>
      <c r="H24" s="174">
        <v>12</v>
      </c>
      <c r="I24" s="174">
        <v>100</v>
      </c>
      <c r="J24" s="174">
        <v>83.601941747572795</v>
      </c>
      <c r="K24" s="174">
        <v>1</v>
      </c>
      <c r="L24" s="174">
        <v>84.601941747572795</v>
      </c>
      <c r="M24" s="174">
        <v>89.1</v>
      </c>
      <c r="N24" s="174">
        <v>0</v>
      </c>
      <c r="O24" s="174">
        <v>89.1</v>
      </c>
      <c r="P24" s="174">
        <v>60</v>
      </c>
      <c r="Q24" s="174">
        <v>40</v>
      </c>
      <c r="R24" s="174">
        <v>100</v>
      </c>
      <c r="S24" s="174">
        <v>60</v>
      </c>
      <c r="T24" s="174">
        <v>40</v>
      </c>
      <c r="U24" s="174">
        <v>100</v>
      </c>
      <c r="V24" s="174">
        <f t="shared" si="0"/>
        <v>87.906456310679587</v>
      </c>
      <c r="W24" s="93">
        <v>20</v>
      </c>
      <c r="X24" s="93">
        <f>VLOOKUP(F24,[5]Sheet7!$A$2:$C$173,3,0)</f>
        <v>53</v>
      </c>
      <c r="Y24" s="93" t="s">
        <v>402</v>
      </c>
      <c r="Z24" s="93">
        <v>172</v>
      </c>
      <c r="AA24" s="93" t="s">
        <v>420</v>
      </c>
      <c r="AB24" s="96"/>
      <c r="AC24" s="96"/>
      <c r="AD24" s="96"/>
    </row>
    <row r="25" spans="1:30" x14ac:dyDescent="0.2">
      <c r="A25" s="93" t="s">
        <v>1406</v>
      </c>
      <c r="B25" s="93" t="s">
        <v>713</v>
      </c>
      <c r="C25" s="93" t="s">
        <v>712</v>
      </c>
      <c r="D25" s="93" t="s">
        <v>722</v>
      </c>
      <c r="E25" s="93" t="s">
        <v>1020</v>
      </c>
      <c r="F25" s="93" t="s">
        <v>1019</v>
      </c>
      <c r="G25" s="174">
        <v>88.3333333333333</v>
      </c>
      <c r="H25" s="174">
        <v>6</v>
      </c>
      <c r="I25" s="174">
        <v>94.3333333333333</v>
      </c>
      <c r="J25" s="174">
        <v>82.543689320388395</v>
      </c>
      <c r="K25" s="174">
        <v>3</v>
      </c>
      <c r="L25" s="174">
        <v>85.543689320388395</v>
      </c>
      <c r="M25" s="174">
        <v>85.45</v>
      </c>
      <c r="N25" s="174">
        <v>0</v>
      </c>
      <c r="O25" s="174">
        <v>85.45</v>
      </c>
      <c r="P25" s="174">
        <v>60</v>
      </c>
      <c r="Q25" s="174">
        <v>37</v>
      </c>
      <c r="R25" s="174">
        <v>97</v>
      </c>
      <c r="S25" s="174">
        <v>60</v>
      </c>
      <c r="T25" s="174">
        <v>30</v>
      </c>
      <c r="U25" s="174">
        <v>90</v>
      </c>
      <c r="V25" s="174">
        <f t="shared" si="0"/>
        <v>87.213600323624618</v>
      </c>
      <c r="W25" s="93">
        <v>21</v>
      </c>
      <c r="X25" s="93">
        <f>VLOOKUP(F25,[5]Sheet7!$A$2:$C$173,3,0)</f>
        <v>63</v>
      </c>
      <c r="Y25" s="93" t="s">
        <v>402</v>
      </c>
      <c r="Z25" s="93">
        <v>172</v>
      </c>
      <c r="AA25" s="93" t="s">
        <v>420</v>
      </c>
      <c r="AB25" s="96"/>
      <c r="AC25" s="96"/>
      <c r="AD25" s="96"/>
    </row>
    <row r="26" spans="1:30" x14ac:dyDescent="0.2">
      <c r="A26" s="93" t="s">
        <v>1406</v>
      </c>
      <c r="B26" s="93" t="s">
        <v>713</v>
      </c>
      <c r="C26" s="93" t="s">
        <v>712</v>
      </c>
      <c r="D26" s="93" t="s">
        <v>725</v>
      </c>
      <c r="E26" s="93" t="s">
        <v>1018</v>
      </c>
      <c r="F26" s="93" t="s">
        <v>1017</v>
      </c>
      <c r="G26" s="174">
        <v>86.6666666666667</v>
      </c>
      <c r="H26" s="174">
        <v>13.5</v>
      </c>
      <c r="I26" s="174">
        <v>100</v>
      </c>
      <c r="J26" s="174">
        <v>81.438095238095002</v>
      </c>
      <c r="K26" s="174">
        <v>1.5</v>
      </c>
      <c r="L26" s="174">
        <v>82.938095238095002</v>
      </c>
      <c r="M26" s="174">
        <v>85.35</v>
      </c>
      <c r="N26" s="174">
        <v>19</v>
      </c>
      <c r="O26" s="174">
        <v>100</v>
      </c>
      <c r="P26" s="174">
        <v>60</v>
      </c>
      <c r="Q26" s="174">
        <v>40</v>
      </c>
      <c r="R26" s="174">
        <v>100</v>
      </c>
      <c r="S26" s="174">
        <v>60</v>
      </c>
      <c r="T26" s="174">
        <v>40</v>
      </c>
      <c r="U26" s="174">
        <v>100</v>
      </c>
      <c r="V26" s="174">
        <f t="shared" si="0"/>
        <v>87.203571428571252</v>
      </c>
      <c r="W26" s="93">
        <v>22</v>
      </c>
      <c r="X26" s="93">
        <f>VLOOKUP(F26,[5]Sheet7!$A$2:$C$173,3,0)</f>
        <v>72</v>
      </c>
      <c r="Y26" s="93" t="s">
        <v>402</v>
      </c>
      <c r="Z26" s="93">
        <v>172</v>
      </c>
      <c r="AA26" s="93" t="s">
        <v>420</v>
      </c>
      <c r="AB26" s="96"/>
      <c r="AC26" s="96"/>
      <c r="AD26" s="96"/>
    </row>
    <row r="27" spans="1:30" x14ac:dyDescent="0.2">
      <c r="A27" s="93" t="s">
        <v>1406</v>
      </c>
      <c r="B27" s="93" t="s">
        <v>713</v>
      </c>
      <c r="C27" s="93" t="s">
        <v>712</v>
      </c>
      <c r="D27" s="93" t="s">
        <v>716</v>
      </c>
      <c r="E27" s="93" t="s">
        <v>1016</v>
      </c>
      <c r="F27" s="93" t="s">
        <v>1015</v>
      </c>
      <c r="G27" s="174">
        <v>86.83</v>
      </c>
      <c r="H27" s="174">
        <v>11</v>
      </c>
      <c r="I27" s="174">
        <v>97.83</v>
      </c>
      <c r="J27" s="174">
        <v>84.339622641509393</v>
      </c>
      <c r="K27" s="174">
        <v>1.5</v>
      </c>
      <c r="L27" s="174">
        <v>85.839622641509393</v>
      </c>
      <c r="M27" s="174">
        <v>81.900000000000006</v>
      </c>
      <c r="N27" s="174">
        <v>0</v>
      </c>
      <c r="O27" s="174">
        <v>81.900000000000006</v>
      </c>
      <c r="P27" s="174">
        <v>60</v>
      </c>
      <c r="Q27" s="174">
        <v>12</v>
      </c>
      <c r="R27" s="174">
        <v>72</v>
      </c>
      <c r="S27" s="174">
        <v>60</v>
      </c>
      <c r="T27" s="174">
        <v>40</v>
      </c>
      <c r="U27" s="174">
        <v>100</v>
      </c>
      <c r="V27" s="174">
        <f t="shared" si="0"/>
        <v>86.857716981132043</v>
      </c>
      <c r="W27" s="93">
        <v>23</v>
      </c>
      <c r="X27" s="93">
        <f>VLOOKUP(F27,[5]Sheet7!$A$2:$C$173,3,0)</f>
        <v>45</v>
      </c>
      <c r="Y27" s="93" t="s">
        <v>402</v>
      </c>
      <c r="Z27" s="93">
        <v>172</v>
      </c>
      <c r="AA27" s="93" t="s">
        <v>420</v>
      </c>
      <c r="AB27" s="96"/>
      <c r="AC27" s="96"/>
      <c r="AD27" s="96"/>
    </row>
    <row r="28" spans="1:30" x14ac:dyDescent="0.2">
      <c r="A28" s="93" t="s">
        <v>1406</v>
      </c>
      <c r="B28" s="93" t="s">
        <v>713</v>
      </c>
      <c r="C28" s="93" t="s">
        <v>712</v>
      </c>
      <c r="D28" s="93" t="s">
        <v>716</v>
      </c>
      <c r="E28" s="93" t="s">
        <v>1014</v>
      </c>
      <c r="F28" s="93" t="s">
        <v>1013</v>
      </c>
      <c r="G28" s="174">
        <v>87.83</v>
      </c>
      <c r="H28" s="174">
        <v>1.5</v>
      </c>
      <c r="I28" s="174">
        <v>89.33</v>
      </c>
      <c r="J28" s="174">
        <v>85.766990291262104</v>
      </c>
      <c r="K28" s="174">
        <v>1</v>
      </c>
      <c r="L28" s="174">
        <v>86.766990291262104</v>
      </c>
      <c r="M28" s="174">
        <v>79.400000000000006</v>
      </c>
      <c r="N28" s="174">
        <v>0</v>
      </c>
      <c r="O28" s="174">
        <v>79.400000000000006</v>
      </c>
      <c r="P28" s="174">
        <v>60</v>
      </c>
      <c r="Q28" s="174">
        <v>16</v>
      </c>
      <c r="R28" s="174">
        <v>76</v>
      </c>
      <c r="S28" s="174">
        <v>60</v>
      </c>
      <c r="T28" s="174">
        <v>40</v>
      </c>
      <c r="U28" s="174">
        <v>100</v>
      </c>
      <c r="V28" s="174">
        <f t="shared" si="0"/>
        <v>86.778242718446577</v>
      </c>
      <c r="W28" s="93">
        <v>24</v>
      </c>
      <c r="X28" s="93">
        <f>VLOOKUP(F28,[5]Sheet7!$A$2:$C$173,3,0)</f>
        <v>35</v>
      </c>
      <c r="Y28" s="93" t="s">
        <v>402</v>
      </c>
      <c r="Z28" s="93">
        <v>172</v>
      </c>
      <c r="AA28" s="93" t="s">
        <v>420</v>
      </c>
      <c r="AB28" s="96"/>
      <c r="AC28" s="96"/>
      <c r="AD28" s="96"/>
    </row>
    <row r="29" spans="1:30" x14ac:dyDescent="0.2">
      <c r="A29" s="93" t="s">
        <v>1406</v>
      </c>
      <c r="B29" s="93" t="s">
        <v>713</v>
      </c>
      <c r="C29" s="93" t="s">
        <v>712</v>
      </c>
      <c r="D29" s="93" t="s">
        <v>716</v>
      </c>
      <c r="E29" s="93" t="s">
        <v>1012</v>
      </c>
      <c r="F29" s="93" t="s">
        <v>1011</v>
      </c>
      <c r="G29" s="174">
        <v>89.33</v>
      </c>
      <c r="H29" s="174">
        <v>5.5</v>
      </c>
      <c r="I29" s="174">
        <v>94.83</v>
      </c>
      <c r="J29" s="174">
        <v>83.077669902912604</v>
      </c>
      <c r="K29" s="174">
        <v>1</v>
      </c>
      <c r="L29" s="174">
        <v>84.077669902912604</v>
      </c>
      <c r="M29" s="174">
        <v>82.825000000000003</v>
      </c>
      <c r="N29" s="174">
        <v>0</v>
      </c>
      <c r="O29" s="174">
        <v>82.825000000000003</v>
      </c>
      <c r="P29" s="174">
        <v>60</v>
      </c>
      <c r="Q29" s="174">
        <v>40</v>
      </c>
      <c r="R29" s="174">
        <v>100</v>
      </c>
      <c r="S29" s="174">
        <v>60</v>
      </c>
      <c r="T29" s="174">
        <v>40</v>
      </c>
      <c r="U29" s="174">
        <v>100</v>
      </c>
      <c r="V29" s="174">
        <f t="shared" si="0"/>
        <v>86.68250242718446</v>
      </c>
      <c r="W29" s="93">
        <v>25</v>
      </c>
      <c r="X29" s="93">
        <f>VLOOKUP(F29,[5]Sheet7!$A$2:$C$173,3,0)</f>
        <v>56</v>
      </c>
      <c r="Y29" s="93" t="s">
        <v>402</v>
      </c>
      <c r="Z29" s="93">
        <v>172</v>
      </c>
      <c r="AA29" s="93" t="s">
        <v>420</v>
      </c>
      <c r="AB29" s="96"/>
      <c r="AC29" s="96"/>
      <c r="AD29" s="96"/>
    </row>
    <row r="30" spans="1:30" x14ac:dyDescent="0.2">
      <c r="A30" s="93" t="s">
        <v>1406</v>
      </c>
      <c r="B30" s="93" t="s">
        <v>713</v>
      </c>
      <c r="C30" s="93" t="s">
        <v>712</v>
      </c>
      <c r="D30" s="93" t="s">
        <v>716</v>
      </c>
      <c r="E30" s="93" t="s">
        <v>1010</v>
      </c>
      <c r="F30" s="93" t="s">
        <v>1009</v>
      </c>
      <c r="G30" s="174">
        <v>89.67</v>
      </c>
      <c r="H30" s="174">
        <v>12</v>
      </c>
      <c r="I30" s="174">
        <v>100</v>
      </c>
      <c r="J30" s="174">
        <v>81.4368932038835</v>
      </c>
      <c r="K30" s="174">
        <v>1.9</v>
      </c>
      <c r="L30" s="174">
        <v>83.336893203883506</v>
      </c>
      <c r="M30" s="174">
        <v>79.349999999999994</v>
      </c>
      <c r="N30" s="174">
        <v>0</v>
      </c>
      <c r="O30" s="174">
        <v>79.349999999999994</v>
      </c>
      <c r="P30" s="174">
        <v>60</v>
      </c>
      <c r="Q30" s="174">
        <v>40</v>
      </c>
      <c r="R30" s="174">
        <v>100</v>
      </c>
      <c r="S30" s="174">
        <v>60</v>
      </c>
      <c r="T30" s="174">
        <v>40</v>
      </c>
      <c r="U30" s="174">
        <v>100</v>
      </c>
      <c r="V30" s="174">
        <f t="shared" si="0"/>
        <v>86.47016990291263</v>
      </c>
      <c r="W30" s="93">
        <v>26</v>
      </c>
      <c r="X30" s="93">
        <f>VLOOKUP(F30,[5]Sheet7!$A$2:$C$173,3,0)</f>
        <v>74</v>
      </c>
      <c r="Y30" s="93" t="s">
        <v>402</v>
      </c>
      <c r="Z30" s="93">
        <v>172</v>
      </c>
      <c r="AA30" s="93" t="s">
        <v>435</v>
      </c>
      <c r="AB30" s="96"/>
      <c r="AC30" s="96"/>
      <c r="AD30" s="96"/>
    </row>
    <row r="31" spans="1:30" ht="12" customHeight="1" x14ac:dyDescent="0.2">
      <c r="A31" s="93" t="s">
        <v>1406</v>
      </c>
      <c r="B31" s="93" t="s">
        <v>713</v>
      </c>
      <c r="C31" s="93" t="s">
        <v>712</v>
      </c>
      <c r="D31" s="93" t="s">
        <v>716</v>
      </c>
      <c r="E31" s="93" t="s">
        <v>1008</v>
      </c>
      <c r="F31" s="93" t="s">
        <v>1007</v>
      </c>
      <c r="G31" s="174">
        <v>87.33</v>
      </c>
      <c r="H31" s="174">
        <v>2.5</v>
      </c>
      <c r="I31" s="174">
        <v>89.83</v>
      </c>
      <c r="J31" s="174">
        <v>84.815533980582501</v>
      </c>
      <c r="K31" s="174">
        <v>1</v>
      </c>
      <c r="L31" s="174">
        <v>85.815533980582501</v>
      </c>
      <c r="M31" s="174">
        <v>81.599999999999994</v>
      </c>
      <c r="N31" s="174">
        <v>0</v>
      </c>
      <c r="O31" s="174">
        <v>81.599999999999994</v>
      </c>
      <c r="P31" s="174">
        <v>60</v>
      </c>
      <c r="Q31" s="174">
        <v>12</v>
      </c>
      <c r="R31" s="174">
        <v>72</v>
      </c>
      <c r="S31" s="174">
        <v>60</v>
      </c>
      <c r="T31" s="174">
        <v>40</v>
      </c>
      <c r="U31" s="174">
        <v>100</v>
      </c>
      <c r="V31" s="174">
        <f t="shared" si="0"/>
        <v>86.024650485436879</v>
      </c>
      <c r="W31" s="93">
        <v>27</v>
      </c>
      <c r="X31" s="93">
        <f>VLOOKUP(F31,[5]Sheet7!$A$2:$C$173,3,0)</f>
        <v>40</v>
      </c>
      <c r="Y31" s="93" t="s">
        <v>402</v>
      </c>
      <c r="Z31" s="93">
        <v>172</v>
      </c>
      <c r="AA31" s="93" t="s">
        <v>435</v>
      </c>
      <c r="AB31" s="96"/>
      <c r="AC31" s="96"/>
      <c r="AD31" s="96"/>
    </row>
    <row r="32" spans="1:30" x14ac:dyDescent="0.2">
      <c r="A32" s="93" t="s">
        <v>1406</v>
      </c>
      <c r="B32" s="93" t="s">
        <v>713</v>
      </c>
      <c r="C32" s="93" t="s">
        <v>712</v>
      </c>
      <c r="D32" s="93" t="s">
        <v>716</v>
      </c>
      <c r="E32" s="93" t="s">
        <v>1006</v>
      </c>
      <c r="F32" s="93" t="s">
        <v>1005</v>
      </c>
      <c r="G32" s="174">
        <v>88.5</v>
      </c>
      <c r="H32" s="174">
        <v>0.5</v>
      </c>
      <c r="I32" s="174">
        <v>89</v>
      </c>
      <c r="J32" s="174">
        <v>85.087378640776706</v>
      </c>
      <c r="K32" s="174">
        <v>1</v>
      </c>
      <c r="L32" s="174">
        <v>86.087378640776706</v>
      </c>
      <c r="M32" s="174">
        <v>87.05</v>
      </c>
      <c r="N32" s="174">
        <v>0.5</v>
      </c>
      <c r="O32" s="174">
        <v>87.55</v>
      </c>
      <c r="P32" s="174">
        <v>45</v>
      </c>
      <c r="Q32" s="174">
        <v>28</v>
      </c>
      <c r="R32" s="174">
        <v>73</v>
      </c>
      <c r="S32" s="174">
        <v>60</v>
      </c>
      <c r="T32" s="174">
        <v>30</v>
      </c>
      <c r="U32" s="174">
        <v>90</v>
      </c>
      <c r="V32" s="174">
        <f t="shared" si="0"/>
        <v>85.993033980582538</v>
      </c>
      <c r="W32" s="93">
        <v>28</v>
      </c>
      <c r="X32" s="93">
        <f>VLOOKUP(F32,[5]Sheet7!$A$2:$C$173,3,0)</f>
        <v>39</v>
      </c>
      <c r="Y32" s="93" t="s">
        <v>402</v>
      </c>
      <c r="Z32" s="93">
        <v>172</v>
      </c>
      <c r="AA32" s="93" t="s">
        <v>435</v>
      </c>
      <c r="AB32" s="96"/>
      <c r="AC32" s="96"/>
      <c r="AD32" s="96"/>
    </row>
    <row r="33" spans="1:30" x14ac:dyDescent="0.2">
      <c r="A33" s="93" t="s">
        <v>1406</v>
      </c>
      <c r="B33" s="93" t="s">
        <v>713</v>
      </c>
      <c r="C33" s="93" t="s">
        <v>712</v>
      </c>
      <c r="D33" s="93" t="s">
        <v>719</v>
      </c>
      <c r="E33" s="93" t="s">
        <v>1004</v>
      </c>
      <c r="F33" s="93" t="s">
        <v>1003</v>
      </c>
      <c r="G33" s="174">
        <v>87.6666666666667</v>
      </c>
      <c r="H33" s="174">
        <v>2.5</v>
      </c>
      <c r="I33" s="174">
        <v>90.1666666666667</v>
      </c>
      <c r="J33" s="174">
        <v>83.893203883495104</v>
      </c>
      <c r="K33" s="174">
        <v>1</v>
      </c>
      <c r="L33" s="174">
        <v>84.893203883495104</v>
      </c>
      <c r="M33" s="174">
        <v>86.1</v>
      </c>
      <c r="N33" s="174">
        <v>0</v>
      </c>
      <c r="O33" s="174">
        <v>86.1</v>
      </c>
      <c r="P33" s="174">
        <v>60</v>
      </c>
      <c r="Q33" s="174">
        <v>15</v>
      </c>
      <c r="R33" s="174">
        <v>75</v>
      </c>
      <c r="S33" s="174">
        <v>60</v>
      </c>
      <c r="T33" s="174">
        <v>40</v>
      </c>
      <c r="U33" s="174">
        <v>100</v>
      </c>
      <c r="V33" s="174">
        <f t="shared" si="0"/>
        <v>85.741569579287983</v>
      </c>
      <c r="W33" s="93">
        <v>29</v>
      </c>
      <c r="X33" s="93">
        <f>VLOOKUP(F33,[5]Sheet7!$A$2:$C$173,3,0)</f>
        <v>49</v>
      </c>
      <c r="Y33" s="93" t="s">
        <v>414</v>
      </c>
      <c r="Z33" s="93">
        <v>172</v>
      </c>
      <c r="AA33" s="93" t="s">
        <v>930</v>
      </c>
      <c r="AB33" s="96"/>
      <c r="AC33" s="96"/>
      <c r="AD33" s="96"/>
    </row>
    <row r="34" spans="1:30" s="92" customFormat="1" x14ac:dyDescent="0.2">
      <c r="A34" s="93" t="s">
        <v>1406</v>
      </c>
      <c r="B34" s="93" t="s">
        <v>713</v>
      </c>
      <c r="C34" s="93" t="s">
        <v>712</v>
      </c>
      <c r="D34" s="93" t="s">
        <v>722</v>
      </c>
      <c r="E34" s="93" t="s">
        <v>1002</v>
      </c>
      <c r="F34" s="93" t="s">
        <v>1001</v>
      </c>
      <c r="G34" s="174">
        <v>85.5</v>
      </c>
      <c r="H34" s="174">
        <v>0</v>
      </c>
      <c r="I34" s="174">
        <v>85.5</v>
      </c>
      <c r="J34" s="174">
        <v>87.95</v>
      </c>
      <c r="K34" s="174">
        <v>1</v>
      </c>
      <c r="L34" s="174">
        <v>88.95</v>
      </c>
      <c r="M34" s="174">
        <v>70.924999999999997</v>
      </c>
      <c r="N34" s="174">
        <v>0</v>
      </c>
      <c r="O34" s="174">
        <v>70.924999999999997</v>
      </c>
      <c r="P34" s="174">
        <v>60</v>
      </c>
      <c r="Q34" s="174">
        <v>5</v>
      </c>
      <c r="R34" s="174">
        <v>65</v>
      </c>
      <c r="S34" s="174">
        <v>60</v>
      </c>
      <c r="T34" s="174">
        <v>16.43</v>
      </c>
      <c r="U34" s="174">
        <v>76.430000000000007</v>
      </c>
      <c r="V34" s="174">
        <f t="shared" si="0"/>
        <v>85.880250000000004</v>
      </c>
      <c r="W34" s="93">
        <v>30</v>
      </c>
      <c r="X34" s="93">
        <f>VLOOKUP(F34,[5]Sheet7!$A$2:$C$173,3,0)</f>
        <v>20</v>
      </c>
      <c r="Y34" s="93" t="s">
        <v>402</v>
      </c>
      <c r="Z34" s="93">
        <v>172</v>
      </c>
      <c r="AA34" s="93" t="s">
        <v>435</v>
      </c>
      <c r="AB34" s="96"/>
      <c r="AC34" s="96"/>
      <c r="AD34" s="96"/>
    </row>
    <row r="35" spans="1:30" x14ac:dyDescent="0.2">
      <c r="A35" s="93" t="s">
        <v>1406</v>
      </c>
      <c r="B35" s="93" t="s">
        <v>713</v>
      </c>
      <c r="C35" s="93" t="s">
        <v>712</v>
      </c>
      <c r="D35" s="93" t="s">
        <v>719</v>
      </c>
      <c r="E35" s="93" t="s">
        <v>1000</v>
      </c>
      <c r="F35" s="93" t="s">
        <v>999</v>
      </c>
      <c r="G35" s="174">
        <v>87.6666666666667</v>
      </c>
      <c r="H35" s="174">
        <v>3.5</v>
      </c>
      <c r="I35" s="174">
        <v>91.1666666666667</v>
      </c>
      <c r="J35" s="174">
        <v>86.786407766990294</v>
      </c>
      <c r="K35" s="174">
        <v>2</v>
      </c>
      <c r="L35" s="174">
        <v>88.786407766990294</v>
      </c>
      <c r="M35" s="174">
        <v>69.55</v>
      </c>
      <c r="N35" s="174">
        <v>0</v>
      </c>
      <c r="O35" s="174">
        <v>69.55</v>
      </c>
      <c r="P35" s="174">
        <v>45</v>
      </c>
      <c r="Q35" s="174">
        <v>0</v>
      </c>
      <c r="R35" s="174">
        <v>45</v>
      </c>
      <c r="S35" s="174">
        <v>60</v>
      </c>
      <c r="T35" s="174">
        <v>23.614999999999998</v>
      </c>
      <c r="U35" s="174">
        <v>83.614999999999995</v>
      </c>
      <c r="V35" s="174">
        <f t="shared" si="0"/>
        <v>85.614722491909404</v>
      </c>
      <c r="W35" s="93">
        <v>31</v>
      </c>
      <c r="X35" s="93">
        <f>VLOOKUP(F35,[5]Sheet7!$A$2:$C$173,3,0)</f>
        <v>28</v>
      </c>
      <c r="Y35" s="93" t="s">
        <v>402</v>
      </c>
      <c r="Z35" s="93">
        <v>172</v>
      </c>
      <c r="AA35" s="93" t="s">
        <v>435</v>
      </c>
      <c r="AB35" s="96"/>
      <c r="AC35" s="96"/>
      <c r="AD35" s="96"/>
    </row>
    <row r="36" spans="1:30" x14ac:dyDescent="0.2">
      <c r="A36" s="93" t="s">
        <v>1406</v>
      </c>
      <c r="B36" s="93" t="s">
        <v>713</v>
      </c>
      <c r="C36" s="93" t="s">
        <v>712</v>
      </c>
      <c r="D36" s="93" t="s">
        <v>722</v>
      </c>
      <c r="E36" s="93" t="s">
        <v>998</v>
      </c>
      <c r="F36" s="93" t="s">
        <v>997</v>
      </c>
      <c r="G36" s="174">
        <v>85.8333333333333</v>
      </c>
      <c r="H36" s="174">
        <v>0</v>
      </c>
      <c r="I36" s="174">
        <v>85.8333333333333</v>
      </c>
      <c r="J36" s="174">
        <v>88.058252427184499</v>
      </c>
      <c r="K36" s="174">
        <v>1</v>
      </c>
      <c r="L36" s="174">
        <v>89.058252427184499</v>
      </c>
      <c r="M36" s="174">
        <v>88.45</v>
      </c>
      <c r="N36" s="174">
        <v>0</v>
      </c>
      <c r="O36" s="174">
        <v>88.45</v>
      </c>
      <c r="P36" s="174">
        <v>45</v>
      </c>
      <c r="Q36" s="174">
        <v>0</v>
      </c>
      <c r="R36" s="174">
        <v>45</v>
      </c>
      <c r="S36" s="174">
        <v>60</v>
      </c>
      <c r="T36" s="174">
        <v>6.5</v>
      </c>
      <c r="U36" s="174">
        <v>66.5</v>
      </c>
      <c r="V36" s="174">
        <f t="shared" si="0"/>
        <v>85.374522653721712</v>
      </c>
      <c r="W36" s="93">
        <v>32</v>
      </c>
      <c r="X36" s="93">
        <f>VLOOKUP(F36,[5]Sheet7!$A$2:$C$173,3,0)</f>
        <v>19</v>
      </c>
      <c r="Y36" s="93" t="s">
        <v>402</v>
      </c>
      <c r="Z36" s="93">
        <v>172</v>
      </c>
      <c r="AA36" s="93" t="s">
        <v>435</v>
      </c>
      <c r="AB36" s="96"/>
      <c r="AC36" s="96"/>
      <c r="AD36" s="96"/>
    </row>
    <row r="37" spans="1:30" x14ac:dyDescent="0.2">
      <c r="A37" s="93" t="s">
        <v>1406</v>
      </c>
      <c r="B37" s="93" t="s">
        <v>713</v>
      </c>
      <c r="C37" s="93" t="s">
        <v>712</v>
      </c>
      <c r="D37" s="93" t="s">
        <v>722</v>
      </c>
      <c r="E37" s="93" t="s">
        <v>996</v>
      </c>
      <c r="F37" s="93" t="s">
        <v>995</v>
      </c>
      <c r="G37" s="174">
        <v>85.5</v>
      </c>
      <c r="H37" s="174">
        <v>0.25</v>
      </c>
      <c r="I37" s="174">
        <v>85.75</v>
      </c>
      <c r="J37" s="174">
        <v>88.097087378640794</v>
      </c>
      <c r="K37" s="174">
        <v>1</v>
      </c>
      <c r="L37" s="174">
        <v>89.097087378640794</v>
      </c>
      <c r="M37" s="174">
        <v>73.45</v>
      </c>
      <c r="N37" s="174">
        <v>0</v>
      </c>
      <c r="O37" s="174">
        <v>73.45</v>
      </c>
      <c r="P37" s="174">
        <v>60</v>
      </c>
      <c r="Q37" s="174">
        <v>0</v>
      </c>
      <c r="R37" s="174">
        <v>60</v>
      </c>
      <c r="S37" s="174">
        <v>60</v>
      </c>
      <c r="T37" s="174">
        <v>3.69</v>
      </c>
      <c r="U37" s="174">
        <v>63.69</v>
      </c>
      <c r="V37" s="174">
        <f t="shared" ref="V37:V68" si="1">I37*0.1+L37*0.75+O37*0.05+R37*0.05+0.05*U37</f>
        <v>85.25481553398059</v>
      </c>
      <c r="W37" s="93">
        <v>33</v>
      </c>
      <c r="X37" s="93">
        <f>VLOOKUP(F37,[5]Sheet7!$A$2:$C$173,3,0)</f>
        <v>17</v>
      </c>
      <c r="Y37" s="93" t="s">
        <v>402</v>
      </c>
      <c r="Z37" s="93">
        <v>172</v>
      </c>
      <c r="AA37" s="93" t="s">
        <v>435</v>
      </c>
      <c r="AB37" s="96"/>
      <c r="AC37" s="96"/>
      <c r="AD37" s="96"/>
    </row>
    <row r="38" spans="1:30" x14ac:dyDescent="0.2">
      <c r="A38" s="93" t="s">
        <v>1406</v>
      </c>
      <c r="B38" s="93" t="s">
        <v>713</v>
      </c>
      <c r="C38" s="93" t="s">
        <v>712</v>
      </c>
      <c r="D38" s="93" t="s">
        <v>716</v>
      </c>
      <c r="E38" s="93" t="s">
        <v>994</v>
      </c>
      <c r="F38" s="93" t="s">
        <v>993</v>
      </c>
      <c r="G38" s="174">
        <v>87.17</v>
      </c>
      <c r="H38" s="174">
        <v>13</v>
      </c>
      <c r="I38" s="174">
        <v>100</v>
      </c>
      <c r="J38" s="174">
        <v>81.4375</v>
      </c>
      <c r="K38" s="174">
        <v>2</v>
      </c>
      <c r="L38" s="174">
        <v>83.4375</v>
      </c>
      <c r="M38" s="174">
        <v>88.375</v>
      </c>
      <c r="N38" s="174">
        <v>0</v>
      </c>
      <c r="O38" s="174">
        <v>88.375</v>
      </c>
      <c r="P38" s="174">
        <v>60</v>
      </c>
      <c r="Q38" s="174">
        <v>10</v>
      </c>
      <c r="R38" s="174">
        <v>70</v>
      </c>
      <c r="S38" s="174">
        <v>60</v>
      </c>
      <c r="T38" s="174">
        <v>34.840000000000003</v>
      </c>
      <c r="U38" s="174">
        <v>94.84</v>
      </c>
      <c r="V38" s="174">
        <f t="shared" si="1"/>
        <v>85.238875000000007</v>
      </c>
      <c r="W38" s="93">
        <v>34</v>
      </c>
      <c r="X38" s="93">
        <f>VLOOKUP(F38,[5]Sheet7!$A$2:$C$173,3,0)</f>
        <v>73</v>
      </c>
      <c r="Y38" s="93" t="s">
        <v>402</v>
      </c>
      <c r="Z38" s="93">
        <v>172</v>
      </c>
      <c r="AA38" s="93" t="s">
        <v>435</v>
      </c>
      <c r="AB38" s="96"/>
      <c r="AC38" s="96"/>
      <c r="AD38" s="96"/>
    </row>
    <row r="39" spans="1:30" x14ac:dyDescent="0.2">
      <c r="A39" s="93" t="s">
        <v>1406</v>
      </c>
      <c r="B39" s="93" t="s">
        <v>713</v>
      </c>
      <c r="C39" s="93" t="s">
        <v>712</v>
      </c>
      <c r="D39" s="93" t="s">
        <v>719</v>
      </c>
      <c r="E39" s="93" t="s">
        <v>992</v>
      </c>
      <c r="F39" s="93" t="s">
        <v>991</v>
      </c>
      <c r="G39" s="174">
        <v>85.6666666666667</v>
      </c>
      <c r="H39" s="174">
        <v>2</v>
      </c>
      <c r="I39" s="174">
        <v>87.6666666666667</v>
      </c>
      <c r="J39" s="174">
        <v>82.572815533980602</v>
      </c>
      <c r="K39" s="174">
        <v>1.5</v>
      </c>
      <c r="L39" s="174">
        <v>84.072815533980602</v>
      </c>
      <c r="M39" s="174">
        <v>74.5</v>
      </c>
      <c r="N39" s="174">
        <v>0</v>
      </c>
      <c r="O39" s="174">
        <v>74.5</v>
      </c>
      <c r="P39" s="174">
        <v>60</v>
      </c>
      <c r="Q39" s="174">
        <v>32</v>
      </c>
      <c r="R39" s="174">
        <v>92</v>
      </c>
      <c r="S39" s="174">
        <v>60</v>
      </c>
      <c r="T39" s="174">
        <v>30</v>
      </c>
      <c r="U39" s="174">
        <v>90</v>
      </c>
      <c r="V39" s="174">
        <f t="shared" si="1"/>
        <v>84.64627831715211</v>
      </c>
      <c r="W39" s="93">
        <v>35</v>
      </c>
      <c r="X39" s="93">
        <f>VLOOKUP(F39,[5]Sheet7!$A$2:$C$173,3,0)</f>
        <v>61</v>
      </c>
      <c r="Y39" s="93" t="s">
        <v>402</v>
      </c>
      <c r="Z39" s="93">
        <v>172</v>
      </c>
      <c r="AA39" s="93" t="s">
        <v>435</v>
      </c>
      <c r="AB39" s="96"/>
      <c r="AC39" s="96"/>
      <c r="AD39" s="96"/>
    </row>
    <row r="40" spans="1:30" x14ac:dyDescent="0.2">
      <c r="A40" s="93" t="s">
        <v>1406</v>
      </c>
      <c r="B40" s="93" t="s">
        <v>713</v>
      </c>
      <c r="C40" s="93" t="s">
        <v>712</v>
      </c>
      <c r="D40" s="93" t="s">
        <v>719</v>
      </c>
      <c r="E40" s="93" t="s">
        <v>990</v>
      </c>
      <c r="F40" s="93" t="s">
        <v>989</v>
      </c>
      <c r="G40" s="174">
        <v>85.8333333333333</v>
      </c>
      <c r="H40" s="174">
        <v>1</v>
      </c>
      <c r="I40" s="174">
        <v>86.8333333333333</v>
      </c>
      <c r="J40" s="174">
        <v>82.805825242718399</v>
      </c>
      <c r="K40" s="174">
        <v>2</v>
      </c>
      <c r="L40" s="174">
        <v>84.805825242718399</v>
      </c>
      <c r="M40" s="174">
        <v>94.5</v>
      </c>
      <c r="N40" s="174">
        <v>2</v>
      </c>
      <c r="O40" s="174">
        <v>96.5</v>
      </c>
      <c r="P40" s="174">
        <v>60</v>
      </c>
      <c r="Q40" s="174">
        <v>2</v>
      </c>
      <c r="R40" s="174">
        <v>62</v>
      </c>
      <c r="S40" s="174">
        <v>60</v>
      </c>
      <c r="T40" s="174">
        <v>26.5</v>
      </c>
      <c r="U40" s="174">
        <v>86.5</v>
      </c>
      <c r="V40" s="174">
        <f t="shared" si="1"/>
        <v>84.537702265372133</v>
      </c>
      <c r="W40" s="93">
        <v>36</v>
      </c>
      <c r="X40" s="93">
        <f>VLOOKUP(F40,[5]Sheet7!$A$2:$C$173,3,0)</f>
        <v>58</v>
      </c>
      <c r="Y40" s="93" t="s">
        <v>402</v>
      </c>
      <c r="Z40" s="93">
        <v>172</v>
      </c>
      <c r="AA40" s="93" t="s">
        <v>435</v>
      </c>
      <c r="AB40" s="96"/>
      <c r="AC40" s="96"/>
      <c r="AD40" s="96"/>
    </row>
    <row r="41" spans="1:30" s="92" customFormat="1" x14ac:dyDescent="0.2">
      <c r="A41" s="93" t="s">
        <v>1406</v>
      </c>
      <c r="B41" s="93" t="s">
        <v>713</v>
      </c>
      <c r="C41" s="93" t="s">
        <v>712</v>
      </c>
      <c r="D41" s="93" t="s">
        <v>722</v>
      </c>
      <c r="E41" s="93" t="s">
        <v>988</v>
      </c>
      <c r="F41" s="93" t="s">
        <v>987</v>
      </c>
      <c r="G41" s="174">
        <v>85.5</v>
      </c>
      <c r="H41" s="174">
        <v>0</v>
      </c>
      <c r="I41" s="174">
        <v>85.5</v>
      </c>
      <c r="J41" s="174">
        <v>88.73</v>
      </c>
      <c r="K41" s="174">
        <v>1</v>
      </c>
      <c r="L41" s="174">
        <v>89.73</v>
      </c>
      <c r="M41" s="174">
        <v>88.25</v>
      </c>
      <c r="N41" s="174">
        <v>0</v>
      </c>
      <c r="O41" s="174">
        <v>88.25</v>
      </c>
      <c r="P41" s="174">
        <v>25</v>
      </c>
      <c r="Q41" s="174">
        <v>0</v>
      </c>
      <c r="R41" s="174">
        <v>25</v>
      </c>
      <c r="S41" s="174">
        <v>20.22</v>
      </c>
      <c r="T41" s="174">
        <v>35</v>
      </c>
      <c r="U41" s="174">
        <v>55.22</v>
      </c>
      <c r="V41" s="174">
        <f t="shared" si="1"/>
        <v>84.270999999999987</v>
      </c>
      <c r="W41" s="93">
        <v>37</v>
      </c>
      <c r="X41" s="93">
        <f>VLOOKUP(F41,[5]Sheet7!$A$2:$C$173,3,0)</f>
        <v>15</v>
      </c>
      <c r="Y41" s="93" t="s">
        <v>402</v>
      </c>
      <c r="Z41" s="93">
        <v>172</v>
      </c>
      <c r="AA41" s="93" t="s">
        <v>435</v>
      </c>
      <c r="AB41" s="96"/>
      <c r="AC41" s="96"/>
      <c r="AD41" s="96"/>
    </row>
    <row r="42" spans="1:30" x14ac:dyDescent="0.2">
      <c r="A42" s="93" t="s">
        <v>1406</v>
      </c>
      <c r="B42" s="93" t="s">
        <v>713</v>
      </c>
      <c r="C42" s="93" t="s">
        <v>712</v>
      </c>
      <c r="D42" s="93" t="s">
        <v>716</v>
      </c>
      <c r="E42" s="93" t="s">
        <v>986</v>
      </c>
      <c r="F42" s="93" t="s">
        <v>985</v>
      </c>
      <c r="G42" s="174">
        <v>87.67</v>
      </c>
      <c r="H42" s="174">
        <v>1</v>
      </c>
      <c r="I42" s="174">
        <v>88.67</v>
      </c>
      <c r="J42" s="174">
        <v>85.184466019417499</v>
      </c>
      <c r="K42" s="174">
        <v>1</v>
      </c>
      <c r="L42" s="174">
        <v>86.184466019417499</v>
      </c>
      <c r="M42" s="174">
        <v>79</v>
      </c>
      <c r="N42" s="174">
        <v>8.5</v>
      </c>
      <c r="O42" s="174">
        <v>87.5</v>
      </c>
      <c r="P42" s="174">
        <v>25</v>
      </c>
      <c r="Q42" s="174">
        <v>35</v>
      </c>
      <c r="R42" s="174">
        <v>60</v>
      </c>
      <c r="S42" s="174">
        <v>48</v>
      </c>
      <c r="T42" s="174">
        <v>20</v>
      </c>
      <c r="U42" s="174">
        <v>68</v>
      </c>
      <c r="V42" s="174">
        <f t="shared" si="1"/>
        <v>84.280349514563127</v>
      </c>
      <c r="W42" s="93">
        <v>38</v>
      </c>
      <c r="X42" s="93">
        <f>VLOOKUP(F42,[5]Sheet7!$A$2:$C$173,3,0)</f>
        <v>38</v>
      </c>
      <c r="Y42" s="93" t="s">
        <v>402</v>
      </c>
      <c r="Z42" s="93">
        <v>172</v>
      </c>
      <c r="AA42" s="93" t="s">
        <v>435</v>
      </c>
      <c r="AB42" s="96"/>
      <c r="AC42" s="96"/>
      <c r="AD42" s="96"/>
    </row>
    <row r="43" spans="1:30" x14ac:dyDescent="0.2">
      <c r="A43" s="93" t="s">
        <v>1406</v>
      </c>
      <c r="B43" s="93" t="s">
        <v>713</v>
      </c>
      <c r="C43" s="93" t="s">
        <v>712</v>
      </c>
      <c r="D43" s="93" t="s">
        <v>725</v>
      </c>
      <c r="E43" s="93" t="s">
        <v>984</v>
      </c>
      <c r="F43" s="93" t="s">
        <v>983</v>
      </c>
      <c r="G43" s="174">
        <v>86.5</v>
      </c>
      <c r="H43" s="174">
        <v>2.5</v>
      </c>
      <c r="I43" s="174">
        <v>89</v>
      </c>
      <c r="J43" s="174">
        <v>83.776699029126206</v>
      </c>
      <c r="K43" s="174">
        <v>0</v>
      </c>
      <c r="L43" s="174">
        <v>83.776699029126206</v>
      </c>
      <c r="M43" s="174">
        <v>73.375</v>
      </c>
      <c r="N43" s="174">
        <v>0</v>
      </c>
      <c r="O43" s="174">
        <v>73.375</v>
      </c>
      <c r="P43" s="174">
        <v>60</v>
      </c>
      <c r="Q43" s="174">
        <v>13</v>
      </c>
      <c r="R43" s="174">
        <v>73</v>
      </c>
      <c r="S43" s="174">
        <v>60</v>
      </c>
      <c r="T43" s="174">
        <v>35</v>
      </c>
      <c r="U43" s="174">
        <v>95</v>
      </c>
      <c r="V43" s="174">
        <f t="shared" si="1"/>
        <v>83.801274271844662</v>
      </c>
      <c r="W43" s="93">
        <v>39</v>
      </c>
      <c r="X43" s="93">
        <f>VLOOKUP(F43,[5]Sheet7!$A$2:$C$173,3,0)</f>
        <v>50</v>
      </c>
      <c r="Y43" s="93" t="s">
        <v>402</v>
      </c>
      <c r="Z43" s="93">
        <v>172</v>
      </c>
      <c r="AA43" s="93" t="s">
        <v>435</v>
      </c>
      <c r="AB43" s="96"/>
      <c r="AC43" s="96"/>
      <c r="AD43" s="96"/>
    </row>
    <row r="44" spans="1:30" x14ac:dyDescent="0.2">
      <c r="A44" s="93" t="s">
        <v>1406</v>
      </c>
      <c r="B44" s="93" t="s">
        <v>713</v>
      </c>
      <c r="C44" s="93" t="s">
        <v>712</v>
      </c>
      <c r="D44" s="93" t="s">
        <v>719</v>
      </c>
      <c r="E44" s="93" t="s">
        <v>982</v>
      </c>
      <c r="F44" s="93" t="s">
        <v>981</v>
      </c>
      <c r="G44" s="174">
        <v>87.1666666666667</v>
      </c>
      <c r="H44" s="174">
        <v>0</v>
      </c>
      <c r="I44" s="174">
        <v>87.1666666666667</v>
      </c>
      <c r="J44" s="174">
        <v>85.300970873786397</v>
      </c>
      <c r="K44" s="174">
        <v>2</v>
      </c>
      <c r="L44" s="174">
        <v>87.300970873786397</v>
      </c>
      <c r="M44" s="174">
        <v>73.674999999999997</v>
      </c>
      <c r="N44" s="174">
        <v>0</v>
      </c>
      <c r="O44" s="174">
        <v>73.674999999999997</v>
      </c>
      <c r="P44" s="174">
        <v>45</v>
      </c>
      <c r="Q44" s="174">
        <v>0</v>
      </c>
      <c r="R44" s="174">
        <v>45</v>
      </c>
      <c r="S44" s="174">
        <v>60</v>
      </c>
      <c r="T44" s="174">
        <v>13.5</v>
      </c>
      <c r="U44" s="174">
        <v>73.5</v>
      </c>
      <c r="V44" s="174">
        <f t="shared" si="1"/>
        <v>83.801144822006464</v>
      </c>
      <c r="W44" s="93">
        <v>40</v>
      </c>
      <c r="X44" s="93">
        <f>VLOOKUP(F44,[5]Sheet7!$A$2:$C$173,3,0)</f>
        <v>37</v>
      </c>
      <c r="Y44" s="93" t="s">
        <v>402</v>
      </c>
      <c r="Z44" s="93">
        <v>172</v>
      </c>
      <c r="AA44" s="93" t="s">
        <v>435</v>
      </c>
      <c r="AB44" s="96"/>
      <c r="AC44" s="96"/>
      <c r="AD44" s="96"/>
    </row>
    <row r="45" spans="1:30" x14ac:dyDescent="0.2">
      <c r="A45" s="93" t="s">
        <v>1406</v>
      </c>
      <c r="B45" s="93" t="s">
        <v>713</v>
      </c>
      <c r="C45" s="93" t="s">
        <v>712</v>
      </c>
      <c r="D45" s="93" t="s">
        <v>725</v>
      </c>
      <c r="E45" s="93" t="s">
        <v>980</v>
      </c>
      <c r="F45" s="93" t="s">
        <v>508</v>
      </c>
      <c r="G45" s="174">
        <v>85.8333333333333</v>
      </c>
      <c r="H45" s="174">
        <v>2</v>
      </c>
      <c r="I45" s="174">
        <v>87.8333333333333</v>
      </c>
      <c r="J45" s="174">
        <v>84.17</v>
      </c>
      <c r="K45" s="174">
        <v>1</v>
      </c>
      <c r="L45" s="174">
        <v>85.17</v>
      </c>
      <c r="M45" s="174">
        <v>85.825000000000003</v>
      </c>
      <c r="N45" s="174">
        <v>0.5</v>
      </c>
      <c r="O45" s="174">
        <v>86.325000000000003</v>
      </c>
      <c r="P45" s="174">
        <v>60</v>
      </c>
      <c r="Q45" s="174">
        <v>5</v>
      </c>
      <c r="R45" s="174">
        <v>65</v>
      </c>
      <c r="S45" s="174">
        <v>60</v>
      </c>
      <c r="T45" s="174">
        <v>10</v>
      </c>
      <c r="U45" s="174">
        <v>70</v>
      </c>
      <c r="V45" s="174">
        <f t="shared" si="1"/>
        <v>83.727083333333326</v>
      </c>
      <c r="W45" s="93">
        <v>41</v>
      </c>
      <c r="X45" s="93">
        <f>VLOOKUP(F45,[5]Sheet7!$A$2:$C$173,3,0)</f>
        <v>46</v>
      </c>
      <c r="Y45" s="93" t="s">
        <v>402</v>
      </c>
      <c r="Z45" s="93">
        <v>172</v>
      </c>
      <c r="AA45" s="93" t="s">
        <v>435</v>
      </c>
      <c r="AB45" s="96"/>
      <c r="AC45" s="96"/>
      <c r="AD45" s="96"/>
    </row>
    <row r="46" spans="1:30" x14ac:dyDescent="0.2">
      <c r="A46" s="93" t="s">
        <v>1406</v>
      </c>
      <c r="B46" s="93" t="s">
        <v>713</v>
      </c>
      <c r="C46" s="93" t="s">
        <v>712</v>
      </c>
      <c r="D46" s="93" t="s">
        <v>719</v>
      </c>
      <c r="E46" s="93" t="s">
        <v>979</v>
      </c>
      <c r="F46" s="93" t="s">
        <v>978</v>
      </c>
      <c r="G46" s="174">
        <v>85.8333333333333</v>
      </c>
      <c r="H46" s="174">
        <v>9</v>
      </c>
      <c r="I46" s="174">
        <v>94.8333333333333</v>
      </c>
      <c r="J46" s="174">
        <v>82.990291262135898</v>
      </c>
      <c r="K46" s="174">
        <v>0</v>
      </c>
      <c r="L46" s="174">
        <v>82.990291262135898</v>
      </c>
      <c r="M46" s="174">
        <v>87.75</v>
      </c>
      <c r="N46" s="174">
        <v>0</v>
      </c>
      <c r="O46" s="174">
        <v>87.75</v>
      </c>
      <c r="P46" s="174">
        <v>60</v>
      </c>
      <c r="Q46" s="174">
        <v>10</v>
      </c>
      <c r="R46" s="174">
        <v>70</v>
      </c>
      <c r="S46" s="174">
        <v>60</v>
      </c>
      <c r="T46" s="174">
        <v>20</v>
      </c>
      <c r="U46" s="174">
        <v>80</v>
      </c>
      <c r="V46" s="174">
        <f t="shared" si="1"/>
        <v>83.613551779935264</v>
      </c>
      <c r="W46" s="93">
        <v>42</v>
      </c>
      <c r="X46" s="93">
        <f>VLOOKUP(F46,[5]Sheet7!$A$2:$C$173,3,0)</f>
        <v>57</v>
      </c>
      <c r="Y46" s="93" t="s">
        <v>402</v>
      </c>
      <c r="Z46" s="93">
        <v>172</v>
      </c>
      <c r="AA46" s="93" t="s">
        <v>435</v>
      </c>
      <c r="AB46" s="96"/>
      <c r="AC46" s="96"/>
      <c r="AD46" s="96"/>
    </row>
    <row r="47" spans="1:30" x14ac:dyDescent="0.2">
      <c r="A47" s="93" t="s">
        <v>1406</v>
      </c>
      <c r="B47" s="93" t="s">
        <v>713</v>
      </c>
      <c r="C47" s="93" t="s">
        <v>712</v>
      </c>
      <c r="D47" s="93" t="s">
        <v>719</v>
      </c>
      <c r="E47" s="93" t="s">
        <v>977</v>
      </c>
      <c r="F47" s="93" t="s">
        <v>976</v>
      </c>
      <c r="G47" s="174">
        <v>87.5</v>
      </c>
      <c r="H47" s="174">
        <v>4</v>
      </c>
      <c r="I47" s="174">
        <v>91.5</v>
      </c>
      <c r="J47" s="174">
        <v>80.825242718446603</v>
      </c>
      <c r="K47" s="174">
        <v>1</v>
      </c>
      <c r="L47" s="174">
        <v>81.825242718446603</v>
      </c>
      <c r="M47" s="174">
        <v>87.4</v>
      </c>
      <c r="N47" s="174">
        <v>0</v>
      </c>
      <c r="O47" s="174">
        <v>87.4</v>
      </c>
      <c r="P47" s="174">
        <v>60</v>
      </c>
      <c r="Q47" s="174">
        <v>10</v>
      </c>
      <c r="R47" s="174">
        <v>70</v>
      </c>
      <c r="S47" s="174">
        <v>60</v>
      </c>
      <c r="T47" s="174">
        <v>40</v>
      </c>
      <c r="U47" s="174">
        <v>100</v>
      </c>
      <c r="V47" s="174">
        <f t="shared" si="1"/>
        <v>83.388932038834966</v>
      </c>
      <c r="W47" s="93">
        <v>43</v>
      </c>
      <c r="X47" s="93">
        <f>VLOOKUP(F47,[5]Sheet7!$A$2:$C$173,3,0)</f>
        <v>80</v>
      </c>
      <c r="Y47" s="93" t="s">
        <v>402</v>
      </c>
      <c r="Z47" s="93">
        <v>172</v>
      </c>
      <c r="AA47" s="93" t="s">
        <v>435</v>
      </c>
      <c r="AB47" s="96"/>
      <c r="AC47" s="96"/>
      <c r="AD47" s="96"/>
    </row>
    <row r="48" spans="1:30" x14ac:dyDescent="0.2">
      <c r="A48" s="93" t="s">
        <v>1406</v>
      </c>
      <c r="B48" s="93" t="s">
        <v>713</v>
      </c>
      <c r="C48" s="93" t="s">
        <v>712</v>
      </c>
      <c r="D48" s="93" t="s">
        <v>725</v>
      </c>
      <c r="E48" s="93" t="s">
        <v>975</v>
      </c>
      <c r="F48" s="93" t="s">
        <v>974</v>
      </c>
      <c r="G48" s="174">
        <v>87.8333333333333</v>
      </c>
      <c r="H48" s="174">
        <v>0</v>
      </c>
      <c r="I48" s="174">
        <v>87.8333333333333</v>
      </c>
      <c r="J48" s="174">
        <v>85.941747572815501</v>
      </c>
      <c r="K48" s="174">
        <v>1.75</v>
      </c>
      <c r="L48" s="174">
        <v>87.691747572815501</v>
      </c>
      <c r="M48" s="174">
        <v>60.75</v>
      </c>
      <c r="N48" s="174">
        <v>0</v>
      </c>
      <c r="O48" s="174">
        <v>60.75</v>
      </c>
      <c r="P48" s="174">
        <v>45</v>
      </c>
      <c r="Q48" s="174">
        <v>0</v>
      </c>
      <c r="R48" s="174">
        <v>45</v>
      </c>
      <c r="S48" s="174">
        <v>60</v>
      </c>
      <c r="T48" s="174">
        <v>10</v>
      </c>
      <c r="U48" s="174">
        <v>70</v>
      </c>
      <c r="V48" s="174">
        <f t="shared" si="1"/>
        <v>83.339644012944945</v>
      </c>
      <c r="W48" s="93">
        <v>44</v>
      </c>
      <c r="X48" s="93">
        <f>VLOOKUP(F48,[5]Sheet7!$A$2:$C$173,3,0)</f>
        <v>33</v>
      </c>
      <c r="Y48" s="93" t="s">
        <v>402</v>
      </c>
      <c r="Z48" s="93">
        <v>172</v>
      </c>
      <c r="AA48" s="93" t="s">
        <v>435</v>
      </c>
      <c r="AB48" s="96"/>
      <c r="AC48" s="96"/>
      <c r="AD48" s="96"/>
    </row>
    <row r="49" spans="1:30" x14ac:dyDescent="0.2">
      <c r="A49" s="93" t="s">
        <v>1406</v>
      </c>
      <c r="B49" s="93" t="s">
        <v>713</v>
      </c>
      <c r="C49" s="93" t="s">
        <v>712</v>
      </c>
      <c r="D49" s="93" t="s">
        <v>716</v>
      </c>
      <c r="E49" s="93" t="s">
        <v>973</v>
      </c>
      <c r="F49" s="93" t="s">
        <v>972</v>
      </c>
      <c r="G49" s="174">
        <v>89.33</v>
      </c>
      <c r="H49" s="174">
        <v>4.5</v>
      </c>
      <c r="I49" s="174">
        <v>93.83</v>
      </c>
      <c r="J49" s="174">
        <v>79.165048543689295</v>
      </c>
      <c r="K49" s="174">
        <v>1</v>
      </c>
      <c r="L49" s="174">
        <v>80.165048543689295</v>
      </c>
      <c r="M49" s="174">
        <v>78.400000000000006</v>
      </c>
      <c r="N49" s="174">
        <v>0.5</v>
      </c>
      <c r="O49" s="174">
        <v>78.900000000000006</v>
      </c>
      <c r="P49" s="174">
        <v>60</v>
      </c>
      <c r="Q49" s="174">
        <v>37</v>
      </c>
      <c r="R49" s="174">
        <v>97</v>
      </c>
      <c r="S49" s="174">
        <v>60</v>
      </c>
      <c r="T49" s="174">
        <v>40</v>
      </c>
      <c r="U49" s="174">
        <v>100</v>
      </c>
      <c r="V49" s="174">
        <f t="shared" si="1"/>
        <v>83.301786407766969</v>
      </c>
      <c r="W49" s="93">
        <v>45</v>
      </c>
      <c r="X49" s="93">
        <f>VLOOKUP(F49,[5]Sheet7!$A$2:$C$173,3,0)</f>
        <v>91</v>
      </c>
      <c r="Y49" s="93" t="s">
        <v>402</v>
      </c>
      <c r="Z49" s="93">
        <v>172</v>
      </c>
      <c r="AA49" s="93" t="s">
        <v>435</v>
      </c>
      <c r="AB49" s="96"/>
      <c r="AC49" s="96"/>
      <c r="AD49" s="96"/>
    </row>
    <row r="50" spans="1:30" x14ac:dyDescent="0.2">
      <c r="A50" s="93" t="s">
        <v>1406</v>
      </c>
      <c r="B50" s="93" t="s">
        <v>713</v>
      </c>
      <c r="C50" s="93" t="s">
        <v>712</v>
      </c>
      <c r="D50" s="93" t="s">
        <v>722</v>
      </c>
      <c r="E50" s="93" t="s">
        <v>971</v>
      </c>
      <c r="F50" s="93" t="s">
        <v>970</v>
      </c>
      <c r="G50" s="174">
        <v>87.6666666666667</v>
      </c>
      <c r="H50" s="174">
        <v>1</v>
      </c>
      <c r="I50" s="174">
        <v>88.6666666666667</v>
      </c>
      <c r="J50" s="174">
        <v>82.398058252427205</v>
      </c>
      <c r="K50" s="174">
        <v>1</v>
      </c>
      <c r="L50" s="174">
        <v>83.398058252427205</v>
      </c>
      <c r="M50" s="174">
        <v>73.650000000000006</v>
      </c>
      <c r="N50" s="174">
        <v>0</v>
      </c>
      <c r="O50" s="174">
        <v>73.650000000000006</v>
      </c>
      <c r="P50" s="174">
        <v>60</v>
      </c>
      <c r="Q50" s="174">
        <v>15</v>
      </c>
      <c r="R50" s="174">
        <v>75</v>
      </c>
      <c r="S50" s="174">
        <v>60</v>
      </c>
      <c r="T50" s="174">
        <v>25</v>
      </c>
      <c r="U50" s="174">
        <v>85</v>
      </c>
      <c r="V50" s="174">
        <f t="shared" si="1"/>
        <v>83.097710355987076</v>
      </c>
      <c r="W50" s="93">
        <v>46</v>
      </c>
      <c r="X50" s="93">
        <f>VLOOKUP(F50,[5]Sheet7!$A$2:$C$173,3,0)</f>
        <v>66</v>
      </c>
      <c r="Y50" s="93" t="s">
        <v>402</v>
      </c>
      <c r="Z50" s="93">
        <v>172</v>
      </c>
      <c r="AA50" s="93" t="s">
        <v>435</v>
      </c>
      <c r="AB50" s="96"/>
      <c r="AC50" s="96"/>
      <c r="AD50" s="96"/>
    </row>
    <row r="51" spans="1:30" x14ac:dyDescent="0.2">
      <c r="A51" s="93" t="s">
        <v>1406</v>
      </c>
      <c r="B51" s="93" t="s">
        <v>713</v>
      </c>
      <c r="C51" s="93" t="s">
        <v>712</v>
      </c>
      <c r="D51" s="93" t="s">
        <v>725</v>
      </c>
      <c r="E51" s="93" t="s">
        <v>969</v>
      </c>
      <c r="F51" s="93" t="s">
        <v>968</v>
      </c>
      <c r="G51" s="174">
        <v>86.3333333333333</v>
      </c>
      <c r="H51" s="174">
        <v>3</v>
      </c>
      <c r="I51" s="174">
        <v>89.3333333333333</v>
      </c>
      <c r="J51" s="174">
        <v>83.378640776699001</v>
      </c>
      <c r="K51" s="174">
        <v>0.5</v>
      </c>
      <c r="L51" s="174">
        <v>83.878640776699001</v>
      </c>
      <c r="M51" s="174">
        <v>73</v>
      </c>
      <c r="N51" s="174">
        <v>0.5</v>
      </c>
      <c r="O51" s="174">
        <v>73.5</v>
      </c>
      <c r="P51" s="174">
        <v>60</v>
      </c>
      <c r="Q51" s="174">
        <v>0</v>
      </c>
      <c r="R51" s="174">
        <v>60</v>
      </c>
      <c r="S51" s="174">
        <v>60</v>
      </c>
      <c r="T51" s="174">
        <v>30</v>
      </c>
      <c r="U51" s="174">
        <v>90</v>
      </c>
      <c r="V51" s="174">
        <f t="shared" si="1"/>
        <v>83.017313915857571</v>
      </c>
      <c r="W51" s="93">
        <v>47</v>
      </c>
      <c r="X51" s="93">
        <f>VLOOKUP(F51,[5]Sheet7!$A$2:$C$173,3,0)</f>
        <v>55</v>
      </c>
      <c r="Y51" s="93" t="s">
        <v>402</v>
      </c>
      <c r="Z51" s="93">
        <v>172</v>
      </c>
      <c r="AA51" s="93" t="s">
        <v>435</v>
      </c>
      <c r="AB51" s="96"/>
      <c r="AC51" s="96"/>
      <c r="AD51" s="96"/>
    </row>
    <row r="52" spans="1:30" x14ac:dyDescent="0.2">
      <c r="A52" s="93" t="s">
        <v>1406</v>
      </c>
      <c r="B52" s="93" t="s">
        <v>713</v>
      </c>
      <c r="C52" s="93" t="s">
        <v>712</v>
      </c>
      <c r="D52" s="93" t="s">
        <v>722</v>
      </c>
      <c r="E52" s="93" t="s">
        <v>967</v>
      </c>
      <c r="F52" s="93" t="s">
        <v>966</v>
      </c>
      <c r="G52" s="174">
        <v>85.5</v>
      </c>
      <c r="H52" s="174">
        <v>0</v>
      </c>
      <c r="I52" s="174">
        <v>85.5</v>
      </c>
      <c r="J52" s="174">
        <v>82.223300970873794</v>
      </c>
      <c r="K52" s="174">
        <v>1.5</v>
      </c>
      <c r="L52" s="174">
        <v>83.723300970873794</v>
      </c>
      <c r="M52" s="174">
        <v>81.05</v>
      </c>
      <c r="N52" s="174">
        <v>0</v>
      </c>
      <c r="O52" s="174">
        <v>81.05</v>
      </c>
      <c r="P52" s="174">
        <v>60</v>
      </c>
      <c r="Q52" s="174">
        <v>10</v>
      </c>
      <c r="R52" s="174">
        <v>70</v>
      </c>
      <c r="S52" s="174">
        <v>60</v>
      </c>
      <c r="T52" s="174">
        <v>20</v>
      </c>
      <c r="U52" s="174">
        <v>80</v>
      </c>
      <c r="V52" s="174">
        <f t="shared" si="1"/>
        <v>82.894975728155345</v>
      </c>
      <c r="W52" s="93">
        <v>48</v>
      </c>
      <c r="X52" s="93">
        <f>VLOOKUP(F52,[5]Sheet7!$A$2:$C$173,3,0)</f>
        <v>67</v>
      </c>
      <c r="Y52" s="93" t="s">
        <v>402</v>
      </c>
      <c r="Z52" s="93">
        <v>172</v>
      </c>
      <c r="AA52" s="93" t="s">
        <v>435</v>
      </c>
      <c r="AB52" s="96"/>
      <c r="AC52" s="96"/>
      <c r="AD52" s="96"/>
    </row>
    <row r="53" spans="1:30" x14ac:dyDescent="0.2">
      <c r="A53" s="93" t="s">
        <v>1406</v>
      </c>
      <c r="B53" s="93" t="s">
        <v>713</v>
      </c>
      <c r="C53" s="93" t="s">
        <v>712</v>
      </c>
      <c r="D53" s="93" t="s">
        <v>711</v>
      </c>
      <c r="E53" s="93" t="s">
        <v>965</v>
      </c>
      <c r="F53" s="93" t="s">
        <v>964</v>
      </c>
      <c r="G53" s="174">
        <v>84.6</v>
      </c>
      <c r="H53" s="174">
        <v>0.5</v>
      </c>
      <c r="I53" s="174">
        <v>85.1</v>
      </c>
      <c r="J53" s="174">
        <v>82.4368932038835</v>
      </c>
      <c r="K53" s="174">
        <v>1</v>
      </c>
      <c r="L53" s="174">
        <v>83.4368932038835</v>
      </c>
      <c r="M53" s="174">
        <v>80.650000000000006</v>
      </c>
      <c r="N53" s="174">
        <v>0</v>
      </c>
      <c r="O53" s="174">
        <v>80.650000000000006</v>
      </c>
      <c r="P53" s="174">
        <v>40</v>
      </c>
      <c r="Q53" s="174">
        <v>15</v>
      </c>
      <c r="R53" s="174">
        <v>55</v>
      </c>
      <c r="S53" s="174">
        <v>60</v>
      </c>
      <c r="T53" s="174">
        <v>40</v>
      </c>
      <c r="U53" s="174">
        <v>100</v>
      </c>
      <c r="V53" s="174">
        <f t="shared" si="1"/>
        <v>82.870169902912622</v>
      </c>
      <c r="W53" s="93">
        <v>49</v>
      </c>
      <c r="X53" s="93">
        <f>VLOOKUP(F53,[5]Sheet7!$A$2:$C$173,3,0)</f>
        <v>65</v>
      </c>
      <c r="Y53" s="93" t="s">
        <v>402</v>
      </c>
      <c r="Z53" s="93">
        <v>172</v>
      </c>
      <c r="AA53" s="93" t="s">
        <v>435</v>
      </c>
      <c r="AB53" s="96"/>
      <c r="AC53" s="96"/>
      <c r="AD53" s="96"/>
    </row>
    <row r="54" spans="1:30" x14ac:dyDescent="0.2">
      <c r="A54" s="93" t="s">
        <v>1406</v>
      </c>
      <c r="B54" s="93" t="s">
        <v>713</v>
      </c>
      <c r="C54" s="93" t="s">
        <v>712</v>
      </c>
      <c r="D54" s="93" t="s">
        <v>719</v>
      </c>
      <c r="E54" s="93" t="s">
        <v>963</v>
      </c>
      <c r="F54" s="93" t="s">
        <v>962</v>
      </c>
      <c r="G54" s="174">
        <v>86.8333333333333</v>
      </c>
      <c r="H54" s="174">
        <v>0</v>
      </c>
      <c r="I54" s="174">
        <v>86.8333333333333</v>
      </c>
      <c r="J54" s="174">
        <v>85.349514563106794</v>
      </c>
      <c r="K54" s="174">
        <v>1</v>
      </c>
      <c r="L54" s="174">
        <v>86.349514563106794</v>
      </c>
      <c r="M54" s="174">
        <v>87.7</v>
      </c>
      <c r="N54" s="174">
        <v>0</v>
      </c>
      <c r="O54" s="174">
        <v>87.7</v>
      </c>
      <c r="P54" s="174">
        <v>25</v>
      </c>
      <c r="Q54" s="174">
        <v>0</v>
      </c>
      <c r="R54" s="174">
        <v>25</v>
      </c>
      <c r="S54" s="174">
        <v>60</v>
      </c>
      <c r="T54" s="174">
        <v>10</v>
      </c>
      <c r="U54" s="174">
        <v>70</v>
      </c>
      <c r="V54" s="174">
        <f t="shared" si="1"/>
        <v>82.580469255663431</v>
      </c>
      <c r="W54" s="93">
        <v>50</v>
      </c>
      <c r="X54" s="93">
        <f>VLOOKUP(F54,[5]Sheet7!$A$2:$C$173,3,0)</f>
        <v>36</v>
      </c>
      <c r="Y54" s="93" t="s">
        <v>402</v>
      </c>
      <c r="Z54" s="93">
        <v>172</v>
      </c>
      <c r="AA54" s="93" t="s">
        <v>435</v>
      </c>
      <c r="AB54" s="96"/>
      <c r="AC54" s="96"/>
      <c r="AD54" s="96"/>
    </row>
    <row r="55" spans="1:30" x14ac:dyDescent="0.2">
      <c r="A55" s="93" t="s">
        <v>1406</v>
      </c>
      <c r="B55" s="93" t="s">
        <v>713</v>
      </c>
      <c r="C55" s="93" t="s">
        <v>712</v>
      </c>
      <c r="D55" s="93" t="s">
        <v>719</v>
      </c>
      <c r="E55" s="93" t="s">
        <v>961</v>
      </c>
      <c r="F55" s="93" t="s">
        <v>960</v>
      </c>
      <c r="G55" s="174">
        <v>85</v>
      </c>
      <c r="H55" s="174">
        <v>0</v>
      </c>
      <c r="I55" s="174">
        <v>85</v>
      </c>
      <c r="J55" s="174">
        <v>87.067961165048501</v>
      </c>
      <c r="K55" s="174">
        <v>1</v>
      </c>
      <c r="L55" s="174">
        <v>88.067961165048501</v>
      </c>
      <c r="M55" s="174">
        <v>69.474999999999994</v>
      </c>
      <c r="N55" s="174">
        <v>0</v>
      </c>
      <c r="O55" s="174">
        <v>69.474999999999994</v>
      </c>
      <c r="P55" s="174">
        <v>25</v>
      </c>
      <c r="Q55" s="174">
        <v>0</v>
      </c>
      <c r="R55" s="174">
        <v>25</v>
      </c>
      <c r="S55" s="174">
        <v>36</v>
      </c>
      <c r="T55" s="174">
        <v>30</v>
      </c>
      <c r="U55" s="174">
        <v>66</v>
      </c>
      <c r="V55" s="174">
        <f t="shared" si="1"/>
        <v>82.574720873786376</v>
      </c>
      <c r="W55" s="93">
        <v>51</v>
      </c>
      <c r="X55" s="93">
        <f>VLOOKUP(F55,[5]Sheet7!$A$2:$C$173,3,0)</f>
        <v>27</v>
      </c>
      <c r="Y55" s="93" t="s">
        <v>414</v>
      </c>
      <c r="Z55" s="93">
        <v>172</v>
      </c>
      <c r="AA55" s="93" t="s">
        <v>415</v>
      </c>
      <c r="AB55" s="96"/>
      <c r="AC55" s="96"/>
      <c r="AD55" s="96"/>
    </row>
    <row r="56" spans="1:30" x14ac:dyDescent="0.2">
      <c r="A56" s="93" t="s">
        <v>1406</v>
      </c>
      <c r="B56" s="93" t="s">
        <v>713</v>
      </c>
      <c r="C56" s="93" t="s">
        <v>712</v>
      </c>
      <c r="D56" s="93" t="s">
        <v>722</v>
      </c>
      <c r="E56" s="93" t="s">
        <v>959</v>
      </c>
      <c r="F56" s="93" t="s">
        <v>958</v>
      </c>
      <c r="G56" s="174">
        <v>89.3333333333333</v>
      </c>
      <c r="H56" s="174">
        <v>5.8</v>
      </c>
      <c r="I56" s="174">
        <v>95.133333333333297</v>
      </c>
      <c r="J56" s="174">
        <v>81.106796116504896</v>
      </c>
      <c r="K56" s="174">
        <v>1</v>
      </c>
      <c r="L56" s="174">
        <v>82.106796116504896</v>
      </c>
      <c r="M56" s="174">
        <v>88.974999999999994</v>
      </c>
      <c r="N56" s="174">
        <v>0</v>
      </c>
      <c r="O56" s="174">
        <v>88.974999999999994</v>
      </c>
      <c r="P56" s="174">
        <v>60</v>
      </c>
      <c r="Q56" s="174">
        <v>0</v>
      </c>
      <c r="R56" s="174">
        <v>60</v>
      </c>
      <c r="S56" s="174">
        <v>60</v>
      </c>
      <c r="T56" s="174">
        <v>20</v>
      </c>
      <c r="U56" s="174">
        <v>80</v>
      </c>
      <c r="V56" s="174">
        <f t="shared" si="1"/>
        <v>82.542180420712015</v>
      </c>
      <c r="W56" s="93">
        <v>52</v>
      </c>
      <c r="X56" s="93">
        <f>VLOOKUP(F56,[5]Sheet7!$A$2:$C$173,3,0)</f>
        <v>77</v>
      </c>
      <c r="Y56" s="93" t="s">
        <v>414</v>
      </c>
      <c r="Z56" s="93">
        <v>172</v>
      </c>
      <c r="AA56" s="93" t="s">
        <v>930</v>
      </c>
      <c r="AB56" s="93" t="s">
        <v>957</v>
      </c>
      <c r="AC56" s="96"/>
      <c r="AD56" s="96"/>
    </row>
    <row r="57" spans="1:30" x14ac:dyDescent="0.2">
      <c r="A57" s="93" t="s">
        <v>1406</v>
      </c>
      <c r="B57" s="93" t="s">
        <v>713</v>
      </c>
      <c r="C57" s="93" t="s">
        <v>712</v>
      </c>
      <c r="D57" s="93" t="s">
        <v>725</v>
      </c>
      <c r="E57" s="93" t="s">
        <v>956</v>
      </c>
      <c r="F57" s="93" t="s">
        <v>955</v>
      </c>
      <c r="G57" s="174">
        <v>86.6666666666667</v>
      </c>
      <c r="H57" s="174">
        <v>2.5</v>
      </c>
      <c r="I57" s="174">
        <v>89.1666666666667</v>
      </c>
      <c r="J57" s="174">
        <v>87.223300970873794</v>
      </c>
      <c r="K57" s="174">
        <v>2</v>
      </c>
      <c r="L57" s="174">
        <v>89.223300970873794</v>
      </c>
      <c r="M57" s="174">
        <v>76.325000000000003</v>
      </c>
      <c r="N57" s="174">
        <v>0</v>
      </c>
      <c r="O57" s="174">
        <v>76.325000000000003</v>
      </c>
      <c r="P57" s="174">
        <v>25</v>
      </c>
      <c r="Q57" s="174">
        <v>0</v>
      </c>
      <c r="R57" s="174">
        <v>25</v>
      </c>
      <c r="S57" s="174">
        <v>30</v>
      </c>
      <c r="T57" s="174">
        <v>0</v>
      </c>
      <c r="U57" s="174">
        <v>30</v>
      </c>
      <c r="V57" s="174">
        <f t="shared" si="1"/>
        <v>82.40039239482202</v>
      </c>
      <c r="W57" s="93">
        <v>53</v>
      </c>
      <c r="X57" s="93">
        <f>VLOOKUP(F57,[5]Sheet7!$A$2:$C$173,3,0)</f>
        <v>25</v>
      </c>
      <c r="Y57" s="93" t="s">
        <v>402</v>
      </c>
      <c r="Z57" s="93">
        <v>172</v>
      </c>
      <c r="AA57" s="93" t="s">
        <v>435</v>
      </c>
      <c r="AB57" s="96"/>
      <c r="AC57" s="96"/>
      <c r="AD57" s="96"/>
    </row>
    <row r="58" spans="1:30" x14ac:dyDescent="0.2">
      <c r="A58" s="93" t="s">
        <v>1406</v>
      </c>
      <c r="B58" s="93" t="s">
        <v>713</v>
      </c>
      <c r="C58" s="93" t="s">
        <v>712</v>
      </c>
      <c r="D58" s="93" t="s">
        <v>725</v>
      </c>
      <c r="E58" s="93" t="s">
        <v>954</v>
      </c>
      <c r="F58" s="93" t="s">
        <v>953</v>
      </c>
      <c r="G58" s="174">
        <v>87.6666666666667</v>
      </c>
      <c r="H58" s="174">
        <v>1.5</v>
      </c>
      <c r="I58" s="174">
        <v>89.1666666666667</v>
      </c>
      <c r="J58" s="174">
        <v>81.776699029126206</v>
      </c>
      <c r="K58" s="174">
        <v>1</v>
      </c>
      <c r="L58" s="174">
        <v>82.776699029126206</v>
      </c>
      <c r="M58" s="174">
        <v>76.775000000000006</v>
      </c>
      <c r="N58" s="174">
        <v>0</v>
      </c>
      <c r="O58" s="174">
        <v>76.775000000000006</v>
      </c>
      <c r="P58" s="174">
        <v>60</v>
      </c>
      <c r="Q58" s="174">
        <v>15</v>
      </c>
      <c r="R58" s="174">
        <v>75</v>
      </c>
      <c r="S58" s="174">
        <v>60</v>
      </c>
      <c r="T58" s="174">
        <v>10</v>
      </c>
      <c r="U58" s="174">
        <v>70</v>
      </c>
      <c r="V58" s="174">
        <f t="shared" si="1"/>
        <v>82.087940938511323</v>
      </c>
      <c r="W58" s="93">
        <v>54</v>
      </c>
      <c r="X58" s="93">
        <f>VLOOKUP(F58,[5]Sheet7!$A$2:$C$173,3,0)</f>
        <v>68</v>
      </c>
      <c r="Y58" s="93" t="s">
        <v>402</v>
      </c>
      <c r="Z58" s="93">
        <v>172</v>
      </c>
      <c r="AA58" s="93" t="s">
        <v>435</v>
      </c>
      <c r="AB58" s="96"/>
      <c r="AC58" s="96"/>
      <c r="AD58" s="96"/>
    </row>
    <row r="59" spans="1:30" x14ac:dyDescent="0.2">
      <c r="A59" s="93" t="s">
        <v>1406</v>
      </c>
      <c r="B59" s="93" t="s">
        <v>713</v>
      </c>
      <c r="C59" s="93" t="s">
        <v>712</v>
      </c>
      <c r="D59" s="93" t="s">
        <v>711</v>
      </c>
      <c r="E59" s="93" t="s">
        <v>952</v>
      </c>
      <c r="F59" s="93" t="s">
        <v>951</v>
      </c>
      <c r="G59" s="174">
        <v>84</v>
      </c>
      <c r="H59" s="174">
        <v>1</v>
      </c>
      <c r="I59" s="174">
        <v>85</v>
      </c>
      <c r="J59" s="174">
        <v>81.485436893203897</v>
      </c>
      <c r="K59" s="174">
        <v>0</v>
      </c>
      <c r="L59" s="174">
        <v>81.485436893203897</v>
      </c>
      <c r="M59" s="174">
        <v>76.5</v>
      </c>
      <c r="N59" s="174">
        <v>0</v>
      </c>
      <c r="O59" s="174">
        <v>76.5</v>
      </c>
      <c r="P59" s="174">
        <v>40</v>
      </c>
      <c r="Q59" s="174">
        <v>30</v>
      </c>
      <c r="R59" s="174">
        <v>70</v>
      </c>
      <c r="S59" s="174">
        <v>60</v>
      </c>
      <c r="T59" s="174">
        <v>40</v>
      </c>
      <c r="U59" s="174">
        <v>100</v>
      </c>
      <c r="V59" s="174">
        <f t="shared" si="1"/>
        <v>81.939077669902929</v>
      </c>
      <c r="W59" s="93">
        <v>55</v>
      </c>
      <c r="X59" s="93">
        <f>VLOOKUP(F59,[5]Sheet7!$A$2:$C$173,3,0)</f>
        <v>71</v>
      </c>
      <c r="Y59" s="93" t="s">
        <v>402</v>
      </c>
      <c r="Z59" s="93">
        <v>172</v>
      </c>
      <c r="AA59" s="93" t="s">
        <v>435</v>
      </c>
      <c r="AB59" s="96"/>
      <c r="AC59" s="96"/>
      <c r="AD59" s="96"/>
    </row>
    <row r="60" spans="1:30" x14ac:dyDescent="0.2">
      <c r="A60" s="93" t="s">
        <v>1406</v>
      </c>
      <c r="B60" s="93" t="s">
        <v>713</v>
      </c>
      <c r="C60" s="93" t="s">
        <v>712</v>
      </c>
      <c r="D60" s="93" t="s">
        <v>716</v>
      </c>
      <c r="E60" s="93" t="s">
        <v>950</v>
      </c>
      <c r="F60" s="93" t="s">
        <v>949</v>
      </c>
      <c r="G60" s="174">
        <v>87.17</v>
      </c>
      <c r="H60" s="174">
        <v>0.5</v>
      </c>
      <c r="I60" s="174">
        <v>87.67</v>
      </c>
      <c r="J60" s="174">
        <v>81.757281553398101</v>
      </c>
      <c r="K60" s="174">
        <v>1</v>
      </c>
      <c r="L60" s="174">
        <v>82.757281553398101</v>
      </c>
      <c r="M60" s="174">
        <v>77.55</v>
      </c>
      <c r="N60" s="174">
        <v>0</v>
      </c>
      <c r="O60" s="174">
        <v>77.55</v>
      </c>
      <c r="P60" s="174">
        <v>45</v>
      </c>
      <c r="Q60" s="174">
        <v>20</v>
      </c>
      <c r="R60" s="174">
        <v>65</v>
      </c>
      <c r="S60" s="174">
        <v>60</v>
      </c>
      <c r="T60" s="174">
        <v>10.66</v>
      </c>
      <c r="U60" s="174">
        <v>70.66</v>
      </c>
      <c r="V60" s="174">
        <f t="shared" si="1"/>
        <v>81.495461165048567</v>
      </c>
      <c r="W60" s="93">
        <v>56</v>
      </c>
      <c r="X60" s="93">
        <f>VLOOKUP(F60,[5]Sheet7!$A$2:$C$173,3,0)</f>
        <v>69</v>
      </c>
      <c r="Y60" s="93" t="s">
        <v>402</v>
      </c>
      <c r="Z60" s="93">
        <v>172</v>
      </c>
      <c r="AA60" s="93" t="s">
        <v>435</v>
      </c>
      <c r="AB60" s="96"/>
      <c r="AC60" s="96"/>
      <c r="AD60" s="96"/>
    </row>
    <row r="61" spans="1:30" x14ac:dyDescent="0.2">
      <c r="A61" s="93" t="s">
        <v>1406</v>
      </c>
      <c r="B61" s="93" t="s">
        <v>713</v>
      </c>
      <c r="C61" s="93" t="s">
        <v>712</v>
      </c>
      <c r="D61" s="93" t="s">
        <v>725</v>
      </c>
      <c r="E61" s="93" t="s">
        <v>948</v>
      </c>
      <c r="F61" s="93" t="s">
        <v>947</v>
      </c>
      <c r="G61" s="174">
        <v>86.3333333333333</v>
      </c>
      <c r="H61" s="174">
        <v>0.5</v>
      </c>
      <c r="I61" s="174">
        <v>86.8333333333333</v>
      </c>
      <c r="J61" s="174">
        <v>84.757281553398101</v>
      </c>
      <c r="K61" s="174">
        <v>2</v>
      </c>
      <c r="L61" s="174">
        <v>86.757281553398101</v>
      </c>
      <c r="M61" s="174">
        <v>65.5</v>
      </c>
      <c r="N61" s="174">
        <v>0</v>
      </c>
      <c r="O61" s="174">
        <v>65.5</v>
      </c>
      <c r="P61" s="174">
        <v>60</v>
      </c>
      <c r="Q61" s="174">
        <v>0</v>
      </c>
      <c r="R61" s="174">
        <v>60</v>
      </c>
      <c r="S61" s="174">
        <v>12</v>
      </c>
      <c r="T61" s="174">
        <v>10</v>
      </c>
      <c r="U61" s="174">
        <v>22</v>
      </c>
      <c r="V61" s="174">
        <f t="shared" si="1"/>
        <v>81.126294498381895</v>
      </c>
      <c r="W61" s="93">
        <v>57</v>
      </c>
      <c r="X61" s="93">
        <f>VLOOKUP(F61,[5]Sheet7!$A$2:$C$173,3,0)</f>
        <v>42</v>
      </c>
      <c r="Y61" s="93" t="s">
        <v>402</v>
      </c>
      <c r="Z61" s="93">
        <v>172</v>
      </c>
      <c r="AA61" s="93" t="s">
        <v>435</v>
      </c>
      <c r="AB61" s="96"/>
      <c r="AC61" s="96"/>
      <c r="AD61" s="96"/>
    </row>
    <row r="62" spans="1:30" x14ac:dyDescent="0.2">
      <c r="A62" s="93" t="s">
        <v>1406</v>
      </c>
      <c r="B62" s="93" t="s">
        <v>713</v>
      </c>
      <c r="C62" s="93" t="s">
        <v>712</v>
      </c>
      <c r="D62" s="93" t="s">
        <v>716</v>
      </c>
      <c r="E62" s="93" t="s">
        <v>946</v>
      </c>
      <c r="F62" s="93" t="s">
        <v>945</v>
      </c>
      <c r="G62" s="174">
        <v>87.83</v>
      </c>
      <c r="H62" s="174">
        <v>1</v>
      </c>
      <c r="I62" s="174">
        <v>88.83</v>
      </c>
      <c r="J62" s="174">
        <v>78.320388349514602</v>
      </c>
      <c r="K62" s="174">
        <v>0</v>
      </c>
      <c r="L62" s="174">
        <v>78.320388349514602</v>
      </c>
      <c r="M62" s="174">
        <v>78.7</v>
      </c>
      <c r="N62" s="174">
        <v>0</v>
      </c>
      <c r="O62" s="174">
        <v>78.7</v>
      </c>
      <c r="P62" s="174">
        <v>60</v>
      </c>
      <c r="Q62" s="174">
        <v>31</v>
      </c>
      <c r="R62" s="174">
        <v>91</v>
      </c>
      <c r="S62" s="174">
        <v>60</v>
      </c>
      <c r="T62" s="174">
        <v>40</v>
      </c>
      <c r="U62" s="174">
        <v>100</v>
      </c>
      <c r="V62" s="174">
        <f t="shared" si="1"/>
        <v>81.10829126213595</v>
      </c>
      <c r="W62" s="93">
        <v>58</v>
      </c>
      <c r="X62" s="93">
        <f>VLOOKUP(F62,[5]Sheet7!$A$2:$C$173,3,0)</f>
        <v>101</v>
      </c>
      <c r="Y62" s="93" t="s">
        <v>402</v>
      </c>
      <c r="Z62" s="93">
        <v>172</v>
      </c>
      <c r="AA62" s="93" t="s">
        <v>435</v>
      </c>
      <c r="AB62" s="96"/>
      <c r="AC62" s="96"/>
      <c r="AD62" s="96"/>
    </row>
    <row r="63" spans="1:30" x14ac:dyDescent="0.2">
      <c r="A63" s="93" t="s">
        <v>1406</v>
      </c>
      <c r="B63" s="93" t="s">
        <v>713</v>
      </c>
      <c r="C63" s="93" t="s">
        <v>712</v>
      </c>
      <c r="D63" s="93" t="s">
        <v>719</v>
      </c>
      <c r="E63" s="93" t="s">
        <v>944</v>
      </c>
      <c r="F63" s="93" t="s">
        <v>943</v>
      </c>
      <c r="G63" s="174">
        <v>86.1666666666667</v>
      </c>
      <c r="H63" s="174">
        <v>6.5</v>
      </c>
      <c r="I63" s="174">
        <v>92.6666666666667</v>
      </c>
      <c r="J63" s="174">
        <v>81.047619047618994</v>
      </c>
      <c r="K63" s="174">
        <v>1</v>
      </c>
      <c r="L63" s="174">
        <v>82.047619047618994</v>
      </c>
      <c r="M63" s="174">
        <v>76.099999999999994</v>
      </c>
      <c r="N63" s="174">
        <v>0</v>
      </c>
      <c r="O63" s="174">
        <v>76.099999999999994</v>
      </c>
      <c r="P63" s="174">
        <v>60</v>
      </c>
      <c r="Q63" s="174">
        <v>0</v>
      </c>
      <c r="R63" s="174">
        <v>60</v>
      </c>
      <c r="S63" s="174">
        <v>60</v>
      </c>
      <c r="T63" s="174">
        <v>10</v>
      </c>
      <c r="U63" s="174">
        <v>70</v>
      </c>
      <c r="V63" s="174">
        <f t="shared" si="1"/>
        <v>81.107380952380908</v>
      </c>
      <c r="W63" s="93">
        <v>59</v>
      </c>
      <c r="X63" s="93">
        <f>VLOOKUP(F63,[5]Sheet7!$A$2:$C$173,3,0)</f>
        <v>78</v>
      </c>
      <c r="Y63" s="93" t="s">
        <v>402</v>
      </c>
      <c r="Z63" s="93">
        <v>172</v>
      </c>
      <c r="AA63" s="93" t="s">
        <v>435</v>
      </c>
      <c r="AB63" s="96"/>
      <c r="AC63" s="96"/>
      <c r="AD63" s="96"/>
    </row>
    <row r="64" spans="1:30" x14ac:dyDescent="0.2">
      <c r="A64" s="93" t="s">
        <v>1406</v>
      </c>
      <c r="B64" s="93" t="s">
        <v>713</v>
      </c>
      <c r="C64" s="93" t="s">
        <v>712</v>
      </c>
      <c r="D64" s="93" t="s">
        <v>725</v>
      </c>
      <c r="E64" s="93" t="s">
        <v>942</v>
      </c>
      <c r="F64" s="93" t="s">
        <v>941</v>
      </c>
      <c r="G64" s="174">
        <v>86.8333333333333</v>
      </c>
      <c r="H64" s="174">
        <v>0</v>
      </c>
      <c r="I64" s="174">
        <v>86.8333333333333</v>
      </c>
      <c r="J64" s="174">
        <v>86.155339805825193</v>
      </c>
      <c r="K64" s="174">
        <v>0</v>
      </c>
      <c r="L64" s="174">
        <v>86.155339805825193</v>
      </c>
      <c r="M64" s="174">
        <v>75.75</v>
      </c>
      <c r="N64" s="174">
        <v>0</v>
      </c>
      <c r="O64" s="174">
        <v>75.75</v>
      </c>
      <c r="P64" s="174">
        <v>45</v>
      </c>
      <c r="Q64" s="174">
        <v>0</v>
      </c>
      <c r="R64" s="174">
        <v>45</v>
      </c>
      <c r="S64" s="174">
        <v>15</v>
      </c>
      <c r="T64" s="174">
        <v>20</v>
      </c>
      <c r="U64" s="174">
        <v>35</v>
      </c>
      <c r="V64" s="174">
        <f t="shared" si="1"/>
        <v>81.087338187702215</v>
      </c>
      <c r="W64" s="93">
        <v>60</v>
      </c>
      <c r="X64" s="93">
        <f>VLOOKUP(F64,[5]Sheet7!$A$2:$C$173,3,0)</f>
        <v>30</v>
      </c>
      <c r="Y64" s="93" t="s">
        <v>402</v>
      </c>
      <c r="Z64" s="93">
        <v>172</v>
      </c>
      <c r="AA64" s="93" t="s">
        <v>435</v>
      </c>
      <c r="AB64" s="96"/>
      <c r="AC64" s="96"/>
      <c r="AD64" s="96"/>
    </row>
    <row r="65" spans="1:30" x14ac:dyDescent="0.2">
      <c r="A65" s="93" t="s">
        <v>1406</v>
      </c>
      <c r="B65" s="93" t="s">
        <v>713</v>
      </c>
      <c r="C65" s="93" t="s">
        <v>712</v>
      </c>
      <c r="D65" s="93" t="s">
        <v>716</v>
      </c>
      <c r="E65" s="93" t="s">
        <v>940</v>
      </c>
      <c r="F65" s="93" t="s">
        <v>939</v>
      </c>
      <c r="G65" s="174">
        <v>86.33</v>
      </c>
      <c r="H65" s="174">
        <v>0.5</v>
      </c>
      <c r="I65" s="174">
        <v>86.83</v>
      </c>
      <c r="J65" s="174">
        <v>81.233009708737896</v>
      </c>
      <c r="K65" s="174">
        <v>1</v>
      </c>
      <c r="L65" s="174">
        <v>82.233009708737896</v>
      </c>
      <c r="M65" s="174">
        <v>74.349999999999994</v>
      </c>
      <c r="N65" s="174">
        <v>0</v>
      </c>
      <c r="O65" s="174">
        <v>74.349999999999994</v>
      </c>
      <c r="P65" s="174">
        <v>60</v>
      </c>
      <c r="Q65" s="174">
        <v>21</v>
      </c>
      <c r="R65" s="174">
        <v>81</v>
      </c>
      <c r="S65" s="174">
        <v>57</v>
      </c>
      <c r="T65" s="174">
        <v>0</v>
      </c>
      <c r="U65" s="174">
        <v>57</v>
      </c>
      <c r="V65" s="174">
        <f t="shared" si="1"/>
        <v>80.975257281553425</v>
      </c>
      <c r="W65" s="93">
        <v>61</v>
      </c>
      <c r="X65" s="93">
        <f>VLOOKUP(F65,[5]Sheet7!$A$2:$C$173,3,0)</f>
        <v>76</v>
      </c>
      <c r="Y65" s="93" t="s">
        <v>402</v>
      </c>
      <c r="Z65" s="93">
        <v>172</v>
      </c>
      <c r="AA65" s="93" t="s">
        <v>435</v>
      </c>
      <c r="AB65" s="96"/>
      <c r="AC65" s="96"/>
      <c r="AD65" s="96"/>
    </row>
    <row r="66" spans="1:30" x14ac:dyDescent="0.2">
      <c r="A66" s="93" t="s">
        <v>1406</v>
      </c>
      <c r="B66" s="93" t="s">
        <v>713</v>
      </c>
      <c r="C66" s="93" t="s">
        <v>712</v>
      </c>
      <c r="D66" s="93" t="s">
        <v>716</v>
      </c>
      <c r="E66" s="93" t="s">
        <v>938</v>
      </c>
      <c r="F66" s="93" t="s">
        <v>937</v>
      </c>
      <c r="G66" s="174">
        <v>87.17</v>
      </c>
      <c r="H66" s="174">
        <v>1.5</v>
      </c>
      <c r="I66" s="174">
        <v>88.67</v>
      </c>
      <c r="J66" s="174">
        <v>80.155339805825193</v>
      </c>
      <c r="K66" s="174">
        <v>1</v>
      </c>
      <c r="L66" s="174">
        <v>81.155339805825193</v>
      </c>
      <c r="M66" s="174">
        <v>80.150000000000006</v>
      </c>
      <c r="N66" s="174">
        <v>0</v>
      </c>
      <c r="O66" s="174">
        <v>80.150000000000006</v>
      </c>
      <c r="P66" s="174">
        <v>25</v>
      </c>
      <c r="Q66" s="174">
        <v>20</v>
      </c>
      <c r="R66" s="174">
        <v>45</v>
      </c>
      <c r="S66" s="174">
        <v>60</v>
      </c>
      <c r="T66" s="174">
        <v>39.5</v>
      </c>
      <c r="U66" s="174">
        <v>99.5</v>
      </c>
      <c r="V66" s="174">
        <f t="shared" si="1"/>
        <v>80.96600485436889</v>
      </c>
      <c r="W66" s="93">
        <v>62</v>
      </c>
      <c r="X66" s="93">
        <f>VLOOKUP(F66,[5]Sheet7!$A$2:$C$173,3,0)</f>
        <v>84</v>
      </c>
      <c r="Y66" s="93" t="s">
        <v>402</v>
      </c>
      <c r="Z66" s="93">
        <v>172</v>
      </c>
      <c r="AA66" s="93" t="s">
        <v>435</v>
      </c>
      <c r="AB66" s="96"/>
      <c r="AC66" s="96"/>
      <c r="AD66" s="96"/>
    </row>
    <row r="67" spans="1:30" x14ac:dyDescent="0.2">
      <c r="A67" s="93" t="s">
        <v>1406</v>
      </c>
      <c r="B67" s="93" t="s">
        <v>713</v>
      </c>
      <c r="C67" s="93" t="s">
        <v>712</v>
      </c>
      <c r="D67" s="93" t="s">
        <v>722</v>
      </c>
      <c r="E67" s="93" t="s">
        <v>936</v>
      </c>
      <c r="F67" s="93" t="s">
        <v>935</v>
      </c>
      <c r="G67" s="174">
        <v>86.1666666666667</v>
      </c>
      <c r="H67" s="174">
        <v>0.5</v>
      </c>
      <c r="I67" s="174">
        <v>86.6666666666667</v>
      </c>
      <c r="J67" s="174">
        <v>87.398058252427205</v>
      </c>
      <c r="K67" s="174">
        <v>1</v>
      </c>
      <c r="L67" s="174">
        <v>88.398058252427205</v>
      </c>
      <c r="M67" s="174">
        <v>70.5</v>
      </c>
      <c r="N67" s="174">
        <v>0</v>
      </c>
      <c r="O67" s="174">
        <v>70.5</v>
      </c>
      <c r="P67" s="174">
        <v>45</v>
      </c>
      <c r="Q67" s="174">
        <v>0</v>
      </c>
      <c r="R67" s="174">
        <v>45</v>
      </c>
      <c r="S67" s="174">
        <v>0</v>
      </c>
      <c r="T67" s="174">
        <v>0</v>
      </c>
      <c r="U67" s="174">
        <v>0</v>
      </c>
      <c r="V67" s="174">
        <f t="shared" si="1"/>
        <v>80.740210355987088</v>
      </c>
      <c r="W67" s="93">
        <v>63</v>
      </c>
      <c r="X67" s="93">
        <f>VLOOKUP(F67,[5]Sheet7!$A$2:$C$173,3,0)</f>
        <v>23</v>
      </c>
      <c r="Y67" s="93" t="s">
        <v>402</v>
      </c>
      <c r="Z67" s="93">
        <v>172</v>
      </c>
      <c r="AA67" s="93" t="s">
        <v>435</v>
      </c>
      <c r="AB67" s="96"/>
      <c r="AC67" s="96"/>
      <c r="AD67" s="96"/>
    </row>
    <row r="68" spans="1:30" x14ac:dyDescent="0.2">
      <c r="A68" s="93" t="s">
        <v>1406</v>
      </c>
      <c r="B68" s="93" t="s">
        <v>713</v>
      </c>
      <c r="C68" s="93" t="s">
        <v>712</v>
      </c>
      <c r="D68" s="93" t="s">
        <v>719</v>
      </c>
      <c r="E68" s="93" t="s">
        <v>934</v>
      </c>
      <c r="F68" s="93" t="s">
        <v>933</v>
      </c>
      <c r="G68" s="174">
        <v>86</v>
      </c>
      <c r="H68" s="174">
        <v>0.5</v>
      </c>
      <c r="I68" s="174">
        <v>86.5</v>
      </c>
      <c r="J68" s="174">
        <v>87.077669902912604</v>
      </c>
      <c r="K68" s="174">
        <v>1</v>
      </c>
      <c r="L68" s="174">
        <v>88.077669902912604</v>
      </c>
      <c r="M68" s="174">
        <v>70.5</v>
      </c>
      <c r="N68" s="174">
        <v>0</v>
      </c>
      <c r="O68" s="174">
        <v>70.5</v>
      </c>
      <c r="P68" s="174">
        <v>25</v>
      </c>
      <c r="Q68" s="174">
        <v>0</v>
      </c>
      <c r="R68" s="174">
        <v>25</v>
      </c>
      <c r="S68" s="174">
        <v>0</v>
      </c>
      <c r="T68" s="174">
        <v>25</v>
      </c>
      <c r="U68" s="174">
        <v>25</v>
      </c>
      <c r="V68" s="174">
        <f t="shared" si="1"/>
        <v>80.733252427184468</v>
      </c>
      <c r="W68" s="93">
        <v>64</v>
      </c>
      <c r="X68" s="93">
        <f>VLOOKUP(F68,[5]Sheet7!$A$2:$C$173,3,0)</f>
        <v>26</v>
      </c>
      <c r="Y68" s="93" t="s">
        <v>402</v>
      </c>
      <c r="Z68" s="93">
        <v>172</v>
      </c>
      <c r="AA68" s="93" t="s">
        <v>435</v>
      </c>
      <c r="AB68" s="96"/>
      <c r="AC68" s="96"/>
      <c r="AD68" s="96"/>
    </row>
    <row r="69" spans="1:30" x14ac:dyDescent="0.2">
      <c r="A69" s="93" t="s">
        <v>1406</v>
      </c>
      <c r="B69" s="93" t="s">
        <v>713</v>
      </c>
      <c r="C69" s="93" t="s">
        <v>712</v>
      </c>
      <c r="D69" s="93" t="s">
        <v>725</v>
      </c>
      <c r="E69" s="93" t="s">
        <v>932</v>
      </c>
      <c r="F69" s="93" t="s">
        <v>931</v>
      </c>
      <c r="G69" s="174">
        <v>86.875</v>
      </c>
      <c r="H69" s="174">
        <v>0</v>
      </c>
      <c r="I69" s="174">
        <v>86.875</v>
      </c>
      <c r="J69" s="174">
        <v>79.514563106796103</v>
      </c>
      <c r="K69" s="174">
        <v>1.2</v>
      </c>
      <c r="L69" s="174">
        <v>80.714563106796106</v>
      </c>
      <c r="M69" s="174">
        <v>84.25</v>
      </c>
      <c r="N69" s="174">
        <v>0</v>
      </c>
      <c r="O69" s="174">
        <v>84.25</v>
      </c>
      <c r="P69" s="174">
        <v>60</v>
      </c>
      <c r="Q69" s="174">
        <v>5</v>
      </c>
      <c r="R69" s="174">
        <v>65</v>
      </c>
      <c r="S69" s="174">
        <v>60</v>
      </c>
      <c r="T69" s="174">
        <v>20</v>
      </c>
      <c r="U69" s="174">
        <v>80</v>
      </c>
      <c r="V69" s="174">
        <f t="shared" ref="V69:V100" si="2">I69*0.1+L69*0.75+O69*0.05+R69*0.05+0.05*U69</f>
        <v>80.685922330097085</v>
      </c>
      <c r="W69" s="93">
        <v>65</v>
      </c>
      <c r="X69" s="93">
        <f>VLOOKUP(F69,[5]Sheet7!$A$2:$C$173,3,0)</f>
        <v>88</v>
      </c>
      <c r="Y69" s="93" t="s">
        <v>414</v>
      </c>
      <c r="Z69" s="93">
        <v>172</v>
      </c>
      <c r="AA69" s="93" t="s">
        <v>930</v>
      </c>
      <c r="AB69" s="96"/>
      <c r="AC69" s="96"/>
      <c r="AD69" s="96"/>
    </row>
    <row r="70" spans="1:30" x14ac:dyDescent="0.2">
      <c r="A70" s="93" t="s">
        <v>1406</v>
      </c>
      <c r="B70" s="93" t="s">
        <v>713</v>
      </c>
      <c r="C70" s="93" t="s">
        <v>712</v>
      </c>
      <c r="D70" s="93" t="s">
        <v>722</v>
      </c>
      <c r="E70" s="93" t="s">
        <v>929</v>
      </c>
      <c r="F70" s="93" t="s">
        <v>928</v>
      </c>
      <c r="G70" s="174">
        <v>85.6666666666667</v>
      </c>
      <c r="H70" s="174">
        <v>0</v>
      </c>
      <c r="I70" s="174">
        <v>85.6666666666667</v>
      </c>
      <c r="J70" s="174">
        <v>89.834951456310705</v>
      </c>
      <c r="K70" s="174">
        <v>2</v>
      </c>
      <c r="L70" s="174">
        <v>91.834951456310705</v>
      </c>
      <c r="M70" s="174">
        <v>61.4</v>
      </c>
      <c r="N70" s="174">
        <v>0</v>
      </c>
      <c r="O70" s="174">
        <v>61.4</v>
      </c>
      <c r="P70" s="174">
        <v>0</v>
      </c>
      <c r="Q70" s="174">
        <v>0</v>
      </c>
      <c r="R70" s="174">
        <v>0</v>
      </c>
      <c r="S70" s="174">
        <v>0</v>
      </c>
      <c r="T70" s="174">
        <v>0</v>
      </c>
      <c r="U70" s="174">
        <v>0</v>
      </c>
      <c r="V70" s="174">
        <f t="shared" si="2"/>
        <v>80.512880258899685</v>
      </c>
      <c r="W70" s="93">
        <v>66</v>
      </c>
      <c r="X70" s="93">
        <f>VLOOKUP(F70,[5]Sheet7!$A$2:$C$173,3,0)</f>
        <v>10</v>
      </c>
      <c r="Y70" s="93" t="s">
        <v>414</v>
      </c>
      <c r="Z70" s="93">
        <v>172</v>
      </c>
      <c r="AA70" s="93" t="s">
        <v>415</v>
      </c>
      <c r="AB70" s="96"/>
      <c r="AC70" s="96"/>
      <c r="AD70" s="96"/>
    </row>
    <row r="71" spans="1:30" x14ac:dyDescent="0.2">
      <c r="A71" s="93" t="s">
        <v>1406</v>
      </c>
      <c r="B71" s="93" t="s">
        <v>713</v>
      </c>
      <c r="C71" s="93" t="s">
        <v>712</v>
      </c>
      <c r="D71" s="93" t="s">
        <v>719</v>
      </c>
      <c r="E71" s="93" t="s">
        <v>927</v>
      </c>
      <c r="F71" s="93" t="s">
        <v>926</v>
      </c>
      <c r="G71" s="174">
        <v>86.5</v>
      </c>
      <c r="H71" s="174">
        <v>2</v>
      </c>
      <c r="I71" s="174">
        <v>88.5</v>
      </c>
      <c r="J71" s="174">
        <v>79.058252427184499</v>
      </c>
      <c r="K71" s="174">
        <v>1</v>
      </c>
      <c r="L71" s="174">
        <v>80.058252427184499</v>
      </c>
      <c r="M71" s="174">
        <v>77.25</v>
      </c>
      <c r="N71" s="174">
        <v>0</v>
      </c>
      <c r="O71" s="174">
        <v>77.25</v>
      </c>
      <c r="P71" s="174">
        <v>60</v>
      </c>
      <c r="Q71" s="174">
        <v>0</v>
      </c>
      <c r="R71" s="174">
        <v>60</v>
      </c>
      <c r="S71" s="174">
        <v>60</v>
      </c>
      <c r="T71" s="174">
        <v>33.5</v>
      </c>
      <c r="U71" s="174">
        <v>93.5</v>
      </c>
      <c r="V71" s="174">
        <f t="shared" si="2"/>
        <v>80.43118932038837</v>
      </c>
      <c r="W71" s="93">
        <v>67</v>
      </c>
      <c r="X71" s="93">
        <f>VLOOKUP(F71,[5]Sheet7!$A$2:$C$173,3,0)</f>
        <v>92</v>
      </c>
      <c r="Y71" s="93" t="s">
        <v>402</v>
      </c>
      <c r="Z71" s="93">
        <v>172</v>
      </c>
      <c r="AA71" s="93" t="s">
        <v>435</v>
      </c>
      <c r="AB71" s="96"/>
      <c r="AC71" s="96"/>
      <c r="AD71" s="96"/>
    </row>
    <row r="72" spans="1:30" x14ac:dyDescent="0.2">
      <c r="A72" s="93" t="s">
        <v>1406</v>
      </c>
      <c r="B72" s="93" t="s">
        <v>713</v>
      </c>
      <c r="C72" s="93" t="s">
        <v>712</v>
      </c>
      <c r="D72" s="93" t="s">
        <v>725</v>
      </c>
      <c r="E72" s="93" t="s">
        <v>925</v>
      </c>
      <c r="F72" s="93" t="s">
        <v>924</v>
      </c>
      <c r="G72" s="174">
        <v>88.8333333333333</v>
      </c>
      <c r="H72" s="174">
        <v>4.5</v>
      </c>
      <c r="I72" s="174">
        <v>93.3333333333333</v>
      </c>
      <c r="J72" s="174">
        <v>77.951456310679603</v>
      </c>
      <c r="K72" s="174">
        <v>1</v>
      </c>
      <c r="L72" s="174">
        <v>78.951456310679603</v>
      </c>
      <c r="M72" s="174">
        <v>72.7</v>
      </c>
      <c r="N72" s="174">
        <v>0</v>
      </c>
      <c r="O72" s="174">
        <v>72.7</v>
      </c>
      <c r="P72" s="174">
        <v>60</v>
      </c>
      <c r="Q72" s="174">
        <v>10</v>
      </c>
      <c r="R72" s="174">
        <v>70</v>
      </c>
      <c r="S72" s="174">
        <v>60</v>
      </c>
      <c r="T72" s="174">
        <v>30</v>
      </c>
      <c r="U72" s="174">
        <v>90</v>
      </c>
      <c r="V72" s="174">
        <f t="shared" si="2"/>
        <v>80.18192556634304</v>
      </c>
      <c r="W72" s="93">
        <v>68</v>
      </c>
      <c r="X72" s="93">
        <f>VLOOKUP(F72,[5]Sheet7!$A$2:$C$173,3,0)</f>
        <v>106</v>
      </c>
      <c r="Y72" s="93" t="s">
        <v>402</v>
      </c>
      <c r="Z72" s="93">
        <v>172</v>
      </c>
      <c r="AA72" s="93" t="s">
        <v>435</v>
      </c>
      <c r="AB72" s="96"/>
      <c r="AC72" s="96"/>
      <c r="AD72" s="96"/>
    </row>
    <row r="73" spans="1:30" x14ac:dyDescent="0.2">
      <c r="A73" s="93" t="s">
        <v>1406</v>
      </c>
      <c r="B73" s="93" t="s">
        <v>713</v>
      </c>
      <c r="C73" s="93" t="s">
        <v>712</v>
      </c>
      <c r="D73" s="93" t="s">
        <v>716</v>
      </c>
      <c r="E73" s="93" t="s">
        <v>923</v>
      </c>
      <c r="F73" s="93" t="s">
        <v>922</v>
      </c>
      <c r="G73" s="174">
        <v>86.67</v>
      </c>
      <c r="H73" s="174">
        <v>6.5</v>
      </c>
      <c r="I73" s="174">
        <v>93.17</v>
      </c>
      <c r="J73" s="174">
        <v>79.932038834951499</v>
      </c>
      <c r="K73" s="174">
        <v>0</v>
      </c>
      <c r="L73" s="174">
        <v>79.932038834951499</v>
      </c>
      <c r="M73" s="174">
        <v>73.55</v>
      </c>
      <c r="N73" s="174">
        <v>0</v>
      </c>
      <c r="O73" s="174">
        <v>73.55</v>
      </c>
      <c r="P73" s="174">
        <v>45</v>
      </c>
      <c r="Q73" s="174">
        <v>8</v>
      </c>
      <c r="R73" s="174">
        <v>53</v>
      </c>
      <c r="S73" s="174">
        <v>60</v>
      </c>
      <c r="T73" s="174">
        <v>30.5</v>
      </c>
      <c r="U73" s="174">
        <v>90.5</v>
      </c>
      <c r="V73" s="174">
        <f t="shared" si="2"/>
        <v>80.11852912621363</v>
      </c>
      <c r="W73" s="93">
        <v>69</v>
      </c>
      <c r="X73" s="93">
        <f>VLOOKUP(F73,[5]Sheet7!$A$2:$C$173,3,0)</f>
        <v>86</v>
      </c>
      <c r="Y73" s="93" t="s">
        <v>402</v>
      </c>
      <c r="Z73" s="93">
        <v>172</v>
      </c>
      <c r="AA73" s="93" t="s">
        <v>435</v>
      </c>
      <c r="AB73" s="96"/>
      <c r="AC73" s="96"/>
      <c r="AD73" s="96"/>
    </row>
    <row r="74" spans="1:30" x14ac:dyDescent="0.2">
      <c r="A74" s="93" t="s">
        <v>1406</v>
      </c>
      <c r="B74" s="93" t="s">
        <v>713</v>
      </c>
      <c r="C74" s="93" t="s">
        <v>712</v>
      </c>
      <c r="D74" s="93" t="s">
        <v>725</v>
      </c>
      <c r="E74" s="93" t="s">
        <v>921</v>
      </c>
      <c r="F74" s="93" t="s">
        <v>920</v>
      </c>
      <c r="G74" s="174">
        <v>86.3333333333333</v>
      </c>
      <c r="H74" s="174">
        <v>0.5</v>
      </c>
      <c r="I74" s="174">
        <v>86.8333333333333</v>
      </c>
      <c r="J74" s="174">
        <v>84.359223300970896</v>
      </c>
      <c r="K74" s="174">
        <v>1</v>
      </c>
      <c r="L74" s="174">
        <v>85.359223300970896</v>
      </c>
      <c r="M74" s="174">
        <v>73.25</v>
      </c>
      <c r="N74" s="174">
        <v>0</v>
      </c>
      <c r="O74" s="174">
        <v>73.25</v>
      </c>
      <c r="P74" s="174">
        <v>25</v>
      </c>
      <c r="Q74" s="174">
        <v>0</v>
      </c>
      <c r="R74" s="174">
        <v>25</v>
      </c>
      <c r="S74" s="174">
        <v>48</v>
      </c>
      <c r="T74" s="174">
        <v>0</v>
      </c>
      <c r="U74" s="174">
        <v>48</v>
      </c>
      <c r="V74" s="174">
        <f t="shared" si="2"/>
        <v>80.015250809061513</v>
      </c>
      <c r="W74" s="93">
        <v>70</v>
      </c>
      <c r="X74" s="93">
        <f>VLOOKUP(F74,[5]Sheet7!$A$2:$C$173,3,0)</f>
        <v>44</v>
      </c>
      <c r="Y74" s="93" t="s">
        <v>402</v>
      </c>
      <c r="Z74" s="93">
        <v>172</v>
      </c>
      <c r="AA74" s="93" t="s">
        <v>435</v>
      </c>
      <c r="AB74" s="96"/>
      <c r="AC74" s="96"/>
      <c r="AD74" s="96"/>
    </row>
    <row r="75" spans="1:30" x14ac:dyDescent="0.2">
      <c r="A75" s="93" t="s">
        <v>1406</v>
      </c>
      <c r="B75" s="93" t="s">
        <v>713</v>
      </c>
      <c r="C75" s="93" t="s">
        <v>712</v>
      </c>
      <c r="D75" s="93" t="s">
        <v>719</v>
      </c>
      <c r="E75" s="93" t="s">
        <v>919</v>
      </c>
      <c r="F75" s="93" t="s">
        <v>918</v>
      </c>
      <c r="G75" s="174">
        <v>86</v>
      </c>
      <c r="H75" s="174">
        <v>3</v>
      </c>
      <c r="I75" s="174">
        <v>89</v>
      </c>
      <c r="J75" s="174">
        <v>79.390909090909105</v>
      </c>
      <c r="K75" s="174">
        <v>1</v>
      </c>
      <c r="L75" s="174">
        <v>80.390909090909105</v>
      </c>
      <c r="M75" s="174">
        <v>85.1</v>
      </c>
      <c r="N75" s="174">
        <v>0</v>
      </c>
      <c r="O75" s="174">
        <v>85.1</v>
      </c>
      <c r="P75" s="174">
        <v>60</v>
      </c>
      <c r="Q75" s="174">
        <v>0</v>
      </c>
      <c r="R75" s="174">
        <v>60</v>
      </c>
      <c r="S75" s="174">
        <v>60</v>
      </c>
      <c r="T75" s="174">
        <v>10</v>
      </c>
      <c r="U75" s="174">
        <v>70</v>
      </c>
      <c r="V75" s="174">
        <f t="shared" si="2"/>
        <v>79.948181818181823</v>
      </c>
      <c r="W75" s="93">
        <v>71</v>
      </c>
      <c r="X75" s="93">
        <f>VLOOKUP(F75,[5]Sheet7!$A$2:$C$173,3,0)</f>
        <v>89</v>
      </c>
      <c r="Y75" s="93" t="s">
        <v>402</v>
      </c>
      <c r="Z75" s="93">
        <v>172</v>
      </c>
      <c r="AA75" s="93" t="s">
        <v>435</v>
      </c>
      <c r="AB75" s="96"/>
      <c r="AC75" s="96"/>
      <c r="AD75" s="96"/>
    </row>
    <row r="76" spans="1:30" x14ac:dyDescent="0.2">
      <c r="A76" s="93" t="s">
        <v>1406</v>
      </c>
      <c r="B76" s="93" t="s">
        <v>713</v>
      </c>
      <c r="C76" s="93" t="s">
        <v>712</v>
      </c>
      <c r="D76" s="93" t="s">
        <v>719</v>
      </c>
      <c r="E76" s="93" t="s">
        <v>917</v>
      </c>
      <c r="F76" s="93" t="s">
        <v>916</v>
      </c>
      <c r="G76" s="174">
        <v>85.6666666666667</v>
      </c>
      <c r="H76" s="174">
        <v>0.5</v>
      </c>
      <c r="I76" s="174">
        <v>86.1666666666667</v>
      </c>
      <c r="J76" s="174">
        <v>86.145631067961205</v>
      </c>
      <c r="K76" s="174">
        <v>1</v>
      </c>
      <c r="L76" s="174">
        <v>87.145631067961205</v>
      </c>
      <c r="M76" s="174">
        <v>67.75</v>
      </c>
      <c r="N76" s="174">
        <v>0</v>
      </c>
      <c r="O76" s="174">
        <v>67.75</v>
      </c>
      <c r="P76" s="174">
        <v>25</v>
      </c>
      <c r="Q76" s="174">
        <v>0</v>
      </c>
      <c r="R76" s="174">
        <v>25</v>
      </c>
      <c r="S76" s="174">
        <v>0</v>
      </c>
      <c r="T76" s="174">
        <v>25</v>
      </c>
      <c r="U76" s="174">
        <v>25</v>
      </c>
      <c r="V76" s="174">
        <f t="shared" si="2"/>
        <v>79.863389967637588</v>
      </c>
      <c r="W76" s="93">
        <v>72</v>
      </c>
      <c r="X76" s="93">
        <f>VLOOKUP(F76,[5]Sheet7!$A$2:$C$173,3,0)</f>
        <v>31</v>
      </c>
      <c r="Y76" s="93" t="s">
        <v>402</v>
      </c>
      <c r="Z76" s="93">
        <v>172</v>
      </c>
      <c r="AA76" s="93" t="s">
        <v>435</v>
      </c>
      <c r="AB76" s="96"/>
      <c r="AC76" s="96"/>
      <c r="AD76" s="96"/>
    </row>
    <row r="77" spans="1:30" x14ac:dyDescent="0.2">
      <c r="A77" s="93" t="s">
        <v>1406</v>
      </c>
      <c r="B77" s="93" t="s">
        <v>713</v>
      </c>
      <c r="C77" s="93" t="s">
        <v>712</v>
      </c>
      <c r="D77" s="93" t="s">
        <v>725</v>
      </c>
      <c r="E77" s="93" t="s">
        <v>915</v>
      </c>
      <c r="F77" s="93" t="s">
        <v>914</v>
      </c>
      <c r="G77" s="174">
        <v>86.3333333333333</v>
      </c>
      <c r="H77" s="174">
        <v>0.5</v>
      </c>
      <c r="I77" s="174">
        <v>86.8333333333333</v>
      </c>
      <c r="J77" s="174">
        <v>80.951456310679603</v>
      </c>
      <c r="K77" s="174">
        <v>1</v>
      </c>
      <c r="L77" s="174">
        <v>81.951456310679603</v>
      </c>
      <c r="M77" s="174">
        <v>72.3</v>
      </c>
      <c r="N77" s="174">
        <v>0</v>
      </c>
      <c r="O77" s="174">
        <v>72.3</v>
      </c>
      <c r="P77" s="174">
        <v>60</v>
      </c>
      <c r="Q77" s="174">
        <v>0</v>
      </c>
      <c r="R77" s="174">
        <v>60</v>
      </c>
      <c r="S77" s="174">
        <v>60</v>
      </c>
      <c r="T77" s="174">
        <v>1</v>
      </c>
      <c r="U77" s="174">
        <v>61</v>
      </c>
      <c r="V77" s="174">
        <f t="shared" si="2"/>
        <v>79.811925566343035</v>
      </c>
      <c r="W77" s="93">
        <v>73</v>
      </c>
      <c r="X77" s="93">
        <f>VLOOKUP(F77,[5]Sheet7!$A$2:$C$173,3,0)</f>
        <v>79</v>
      </c>
      <c r="Y77" s="93" t="s">
        <v>402</v>
      </c>
      <c r="Z77" s="93">
        <v>172</v>
      </c>
      <c r="AA77" s="93" t="s">
        <v>435</v>
      </c>
      <c r="AB77" s="96"/>
      <c r="AC77" s="96"/>
      <c r="AD77" s="96"/>
    </row>
    <row r="78" spans="1:30" x14ac:dyDescent="0.2">
      <c r="A78" s="93" t="s">
        <v>1406</v>
      </c>
      <c r="B78" s="93" t="s">
        <v>713</v>
      </c>
      <c r="C78" s="93" t="s">
        <v>712</v>
      </c>
      <c r="D78" s="93" t="s">
        <v>719</v>
      </c>
      <c r="E78" s="93" t="s">
        <v>913</v>
      </c>
      <c r="F78" s="93" t="s">
        <v>912</v>
      </c>
      <c r="G78" s="174">
        <v>86.1666666666667</v>
      </c>
      <c r="H78" s="174">
        <v>0</v>
      </c>
      <c r="I78" s="174">
        <v>86.1666666666667</v>
      </c>
      <c r="J78" s="174">
        <v>83.922330097087396</v>
      </c>
      <c r="K78" s="174">
        <v>1</v>
      </c>
      <c r="L78" s="174">
        <v>84.922330097087396</v>
      </c>
      <c r="M78" s="174">
        <v>64.150000000000006</v>
      </c>
      <c r="N78" s="174">
        <v>0</v>
      </c>
      <c r="O78" s="174">
        <v>64.150000000000006</v>
      </c>
      <c r="P78" s="174">
        <v>60</v>
      </c>
      <c r="Q78" s="174">
        <v>0</v>
      </c>
      <c r="R78" s="174">
        <v>60</v>
      </c>
      <c r="S78" s="174">
        <v>0</v>
      </c>
      <c r="T78" s="174">
        <v>25</v>
      </c>
      <c r="U78" s="174">
        <v>25</v>
      </c>
      <c r="V78" s="174">
        <f t="shared" si="2"/>
        <v>79.765914239482214</v>
      </c>
      <c r="W78" s="93">
        <v>74</v>
      </c>
      <c r="X78" s="93">
        <f>VLOOKUP(F78,[5]Sheet7!$A$2:$C$173,3,0)</f>
        <v>48</v>
      </c>
      <c r="Y78" s="93" t="s">
        <v>414</v>
      </c>
      <c r="Z78" s="93">
        <v>172</v>
      </c>
      <c r="AA78" s="96"/>
      <c r="AB78" s="96"/>
      <c r="AC78" s="96"/>
      <c r="AD78" s="96"/>
    </row>
    <row r="79" spans="1:30" x14ac:dyDescent="0.2">
      <c r="A79" s="93" t="s">
        <v>1406</v>
      </c>
      <c r="B79" s="93" t="s">
        <v>713</v>
      </c>
      <c r="C79" s="93" t="s">
        <v>712</v>
      </c>
      <c r="D79" s="93" t="s">
        <v>719</v>
      </c>
      <c r="E79" s="93" t="s">
        <v>911</v>
      </c>
      <c r="F79" s="93" t="s">
        <v>910</v>
      </c>
      <c r="G79" s="174">
        <v>85.6666666666667</v>
      </c>
      <c r="H79" s="174">
        <v>1</v>
      </c>
      <c r="I79" s="174">
        <v>86.6666666666667</v>
      </c>
      <c r="J79" s="174">
        <v>78.776699029126206</v>
      </c>
      <c r="K79" s="174">
        <v>1</v>
      </c>
      <c r="L79" s="174">
        <v>79.776699029126206</v>
      </c>
      <c r="M79" s="174">
        <v>76.825000000000003</v>
      </c>
      <c r="N79" s="174">
        <v>0</v>
      </c>
      <c r="O79" s="174">
        <v>76.825000000000003</v>
      </c>
      <c r="P79" s="174">
        <v>60</v>
      </c>
      <c r="Q79" s="174">
        <v>0</v>
      </c>
      <c r="R79" s="174">
        <v>60</v>
      </c>
      <c r="S79" s="174">
        <v>60</v>
      </c>
      <c r="T79" s="174">
        <v>25.5</v>
      </c>
      <c r="U79" s="174">
        <v>85.5</v>
      </c>
      <c r="V79" s="174">
        <f t="shared" si="2"/>
        <v>79.615440938511327</v>
      </c>
      <c r="W79" s="93">
        <v>75</v>
      </c>
      <c r="X79" s="93">
        <f>VLOOKUP(F79,[5]Sheet7!$A$2:$C$173,3,0)</f>
        <v>95</v>
      </c>
      <c r="Y79" s="93" t="s">
        <v>402</v>
      </c>
      <c r="Z79" s="93">
        <v>172</v>
      </c>
      <c r="AA79" s="96"/>
      <c r="AB79" s="96"/>
      <c r="AC79" s="96"/>
      <c r="AD79" s="96"/>
    </row>
    <row r="80" spans="1:30" x14ac:dyDescent="0.2">
      <c r="A80" s="93" t="s">
        <v>1406</v>
      </c>
      <c r="B80" s="93" t="s">
        <v>713</v>
      </c>
      <c r="C80" s="93" t="s">
        <v>712</v>
      </c>
      <c r="D80" s="93" t="s">
        <v>716</v>
      </c>
      <c r="E80" s="93" t="s">
        <v>909</v>
      </c>
      <c r="F80" s="93" t="s">
        <v>908</v>
      </c>
      <c r="G80" s="174">
        <v>87.33</v>
      </c>
      <c r="H80" s="174">
        <v>1</v>
      </c>
      <c r="I80" s="174">
        <v>88.33</v>
      </c>
      <c r="J80" s="174">
        <v>83.456310679611605</v>
      </c>
      <c r="K80" s="174">
        <v>1</v>
      </c>
      <c r="L80" s="174">
        <v>84.456310679611605</v>
      </c>
      <c r="M80" s="174">
        <v>61.4</v>
      </c>
      <c r="N80" s="174">
        <v>0</v>
      </c>
      <c r="O80" s="174">
        <v>61.4</v>
      </c>
      <c r="P80" s="174">
        <v>25</v>
      </c>
      <c r="Q80" s="174">
        <v>0</v>
      </c>
      <c r="R80" s="174">
        <v>25</v>
      </c>
      <c r="S80" s="174">
        <v>42</v>
      </c>
      <c r="T80" s="174">
        <v>10</v>
      </c>
      <c r="U80" s="174">
        <v>52</v>
      </c>
      <c r="V80" s="174">
        <f t="shared" si="2"/>
        <v>79.095233009708693</v>
      </c>
      <c r="W80" s="93">
        <v>76</v>
      </c>
      <c r="X80" s="93">
        <f>VLOOKUP(F80,[5]Sheet7!$A$2:$C$173,3,0)</f>
        <v>54</v>
      </c>
      <c r="Y80" s="93" t="s">
        <v>414</v>
      </c>
      <c r="Z80" s="93">
        <v>172</v>
      </c>
      <c r="AA80" s="96"/>
      <c r="AB80" s="96"/>
      <c r="AC80" s="96"/>
      <c r="AD80" s="96"/>
    </row>
    <row r="81" spans="1:30" x14ac:dyDescent="0.2">
      <c r="A81" s="93" t="s">
        <v>1406</v>
      </c>
      <c r="B81" s="93" t="s">
        <v>713</v>
      </c>
      <c r="C81" s="93" t="s">
        <v>712</v>
      </c>
      <c r="D81" s="93" t="s">
        <v>716</v>
      </c>
      <c r="E81" s="93" t="s">
        <v>907</v>
      </c>
      <c r="F81" s="93" t="s">
        <v>906</v>
      </c>
      <c r="G81" s="174">
        <v>88.17</v>
      </c>
      <c r="H81" s="174">
        <v>1.5999999999999901</v>
      </c>
      <c r="I81" s="174">
        <v>89.77</v>
      </c>
      <c r="J81" s="174">
        <v>79.019417475728204</v>
      </c>
      <c r="K81" s="174">
        <v>0</v>
      </c>
      <c r="L81" s="174">
        <v>79.019417475728204</v>
      </c>
      <c r="M81" s="174">
        <v>70.95</v>
      </c>
      <c r="N81" s="174">
        <v>0.5</v>
      </c>
      <c r="O81" s="174">
        <v>71.45</v>
      </c>
      <c r="P81" s="174">
        <v>25</v>
      </c>
      <c r="Q81" s="174">
        <v>9</v>
      </c>
      <c r="R81" s="174">
        <v>34</v>
      </c>
      <c r="S81" s="174">
        <v>60</v>
      </c>
      <c r="T81" s="174">
        <v>40</v>
      </c>
      <c r="U81" s="174">
        <v>100</v>
      </c>
      <c r="V81" s="174">
        <f t="shared" si="2"/>
        <v>78.514063106796158</v>
      </c>
      <c r="W81" s="93">
        <v>77</v>
      </c>
      <c r="X81" s="93">
        <f>VLOOKUP(F81,[5]Sheet7!$A$2:$C$173,3,0)</f>
        <v>93</v>
      </c>
      <c r="Y81" s="93" t="s">
        <v>402</v>
      </c>
      <c r="Z81" s="93">
        <v>172</v>
      </c>
      <c r="AA81" s="96"/>
      <c r="AB81" s="96"/>
      <c r="AC81" s="96"/>
      <c r="AD81" s="96"/>
    </row>
    <row r="82" spans="1:30" x14ac:dyDescent="0.2">
      <c r="A82" s="93" t="s">
        <v>1406</v>
      </c>
      <c r="B82" s="93" t="s">
        <v>713</v>
      </c>
      <c r="C82" s="93" t="s">
        <v>712</v>
      </c>
      <c r="D82" s="93" t="s">
        <v>711</v>
      </c>
      <c r="E82" s="93" t="s">
        <v>905</v>
      </c>
      <c r="F82" s="93" t="s">
        <v>904</v>
      </c>
      <c r="G82" s="174">
        <v>84.6</v>
      </c>
      <c r="H82" s="174">
        <v>0</v>
      </c>
      <c r="I82" s="174">
        <v>84.6</v>
      </c>
      <c r="J82" s="174">
        <v>87.718446601941693</v>
      </c>
      <c r="K82" s="174">
        <v>0</v>
      </c>
      <c r="L82" s="174">
        <v>87.718446601941693</v>
      </c>
      <c r="M82" s="174">
        <v>83.55</v>
      </c>
      <c r="N82" s="174">
        <v>0</v>
      </c>
      <c r="O82" s="174">
        <v>83.55</v>
      </c>
      <c r="P82" s="174">
        <v>0</v>
      </c>
      <c r="Q82" s="174">
        <v>0</v>
      </c>
      <c r="R82" s="174">
        <v>0</v>
      </c>
      <c r="S82" s="174">
        <v>0</v>
      </c>
      <c r="T82" s="174">
        <v>0</v>
      </c>
      <c r="U82" s="174">
        <v>0</v>
      </c>
      <c r="V82" s="174">
        <f t="shared" si="2"/>
        <v>78.426334951456255</v>
      </c>
      <c r="W82" s="93">
        <v>78</v>
      </c>
      <c r="X82" s="93">
        <f>VLOOKUP(F82,[5]Sheet7!$A$2:$C$173,3,0)</f>
        <v>21</v>
      </c>
      <c r="Y82" s="93" t="s">
        <v>402</v>
      </c>
      <c r="Z82" s="93">
        <v>172</v>
      </c>
      <c r="AA82" s="96"/>
      <c r="AB82" s="96"/>
      <c r="AC82" s="96"/>
      <c r="AD82" s="96"/>
    </row>
    <row r="83" spans="1:30" x14ac:dyDescent="0.2">
      <c r="A83" s="93" t="s">
        <v>1406</v>
      </c>
      <c r="B83" s="93" t="s">
        <v>713</v>
      </c>
      <c r="C83" s="93" t="s">
        <v>712</v>
      </c>
      <c r="D83" s="93" t="s">
        <v>725</v>
      </c>
      <c r="E83" s="93" t="s">
        <v>903</v>
      </c>
      <c r="F83" s="93" t="s">
        <v>902</v>
      </c>
      <c r="G83" s="174">
        <v>86.8333333333333</v>
      </c>
      <c r="H83" s="174">
        <v>0</v>
      </c>
      <c r="I83" s="174">
        <v>86.8333333333333</v>
      </c>
      <c r="J83" s="174">
        <v>85.844660194174807</v>
      </c>
      <c r="K83" s="174">
        <v>0</v>
      </c>
      <c r="L83" s="174">
        <v>85.844660194174807</v>
      </c>
      <c r="M83" s="174">
        <v>64.3</v>
      </c>
      <c r="N83" s="174">
        <v>0</v>
      </c>
      <c r="O83" s="174">
        <v>64.3</v>
      </c>
      <c r="P83" s="174">
        <v>25</v>
      </c>
      <c r="Q83" s="174">
        <v>0</v>
      </c>
      <c r="R83" s="174">
        <v>25</v>
      </c>
      <c r="S83" s="174">
        <v>12</v>
      </c>
      <c r="T83" s="174">
        <v>0</v>
      </c>
      <c r="U83" s="174">
        <v>12</v>
      </c>
      <c r="V83" s="174">
        <f t="shared" si="2"/>
        <v>78.131828478964422</v>
      </c>
      <c r="W83" s="93">
        <v>79</v>
      </c>
      <c r="X83" s="93">
        <f>VLOOKUP(F83,[5]Sheet7!$A$2:$C$173,3,0)</f>
        <v>34</v>
      </c>
      <c r="Y83" s="93" t="s">
        <v>414</v>
      </c>
      <c r="Z83" s="93">
        <v>172</v>
      </c>
      <c r="AA83" s="96"/>
      <c r="AB83" s="96"/>
      <c r="AC83" s="96"/>
      <c r="AD83" s="96"/>
    </row>
    <row r="84" spans="1:30" x14ac:dyDescent="0.2">
      <c r="A84" s="93" t="s">
        <v>1406</v>
      </c>
      <c r="B84" s="93" t="s">
        <v>713</v>
      </c>
      <c r="C84" s="93" t="s">
        <v>712</v>
      </c>
      <c r="D84" s="93" t="s">
        <v>716</v>
      </c>
      <c r="E84" s="93" t="s">
        <v>901</v>
      </c>
      <c r="F84" s="93" t="s">
        <v>900</v>
      </c>
      <c r="G84" s="174">
        <v>85.67</v>
      </c>
      <c r="H84" s="174">
        <v>0</v>
      </c>
      <c r="I84" s="174">
        <v>85.67</v>
      </c>
      <c r="J84" s="174">
        <v>80.378640776699001</v>
      </c>
      <c r="K84" s="174">
        <v>1</v>
      </c>
      <c r="L84" s="174">
        <v>81.378640776699001</v>
      </c>
      <c r="M84" s="174">
        <v>77.025000000000006</v>
      </c>
      <c r="N84" s="174">
        <v>0</v>
      </c>
      <c r="O84" s="174">
        <v>77.025000000000006</v>
      </c>
      <c r="P84" s="174">
        <v>60</v>
      </c>
      <c r="Q84" s="174">
        <v>0</v>
      </c>
      <c r="R84" s="174">
        <v>60</v>
      </c>
      <c r="S84" s="174">
        <v>0</v>
      </c>
      <c r="T84" s="174">
        <v>30</v>
      </c>
      <c r="U84" s="174">
        <v>30</v>
      </c>
      <c r="V84" s="174">
        <f t="shared" si="2"/>
        <v>77.952230582524237</v>
      </c>
      <c r="W84" s="93">
        <v>80</v>
      </c>
      <c r="X84" s="93">
        <f>VLOOKUP(F84,[5]Sheet7!$A$2:$C$173,3,0)</f>
        <v>83</v>
      </c>
      <c r="Y84" s="93" t="s">
        <v>402</v>
      </c>
      <c r="Z84" s="93">
        <v>172</v>
      </c>
      <c r="AA84" s="96"/>
      <c r="AB84" s="96"/>
      <c r="AC84" s="96"/>
      <c r="AD84" s="96"/>
    </row>
    <row r="85" spans="1:30" x14ac:dyDescent="0.2">
      <c r="A85" s="93" t="s">
        <v>1406</v>
      </c>
      <c r="B85" s="93" t="s">
        <v>713</v>
      </c>
      <c r="C85" s="93" t="s">
        <v>712</v>
      </c>
      <c r="D85" s="93" t="s">
        <v>725</v>
      </c>
      <c r="E85" s="93" t="s">
        <v>899</v>
      </c>
      <c r="F85" s="93" t="s">
        <v>898</v>
      </c>
      <c r="G85" s="174">
        <v>85.8333333333333</v>
      </c>
      <c r="H85" s="174">
        <v>1</v>
      </c>
      <c r="I85" s="174">
        <v>86.8333333333333</v>
      </c>
      <c r="J85" s="174">
        <v>77.650485436893206</v>
      </c>
      <c r="K85" s="174">
        <v>1</v>
      </c>
      <c r="L85" s="174">
        <v>78.650485436893206</v>
      </c>
      <c r="M85" s="174">
        <v>84.3</v>
      </c>
      <c r="N85" s="174">
        <v>0.5</v>
      </c>
      <c r="O85" s="174">
        <v>84.8</v>
      </c>
      <c r="P85" s="174">
        <v>45</v>
      </c>
      <c r="Q85" s="174">
        <v>5</v>
      </c>
      <c r="R85" s="174">
        <v>50</v>
      </c>
      <c r="S85" s="174">
        <v>60</v>
      </c>
      <c r="T85" s="174">
        <v>7.5</v>
      </c>
      <c r="U85" s="174">
        <v>67.5</v>
      </c>
      <c r="V85" s="174">
        <f t="shared" si="2"/>
        <v>77.786197411003229</v>
      </c>
      <c r="W85" s="93">
        <v>81</v>
      </c>
      <c r="X85" s="93">
        <f>VLOOKUP(F85,[5]Sheet7!$A$2:$C$173,3,0)</f>
        <v>108</v>
      </c>
      <c r="Y85" s="93" t="s">
        <v>402</v>
      </c>
      <c r="Z85" s="93">
        <v>172</v>
      </c>
      <c r="AA85" s="96"/>
      <c r="AB85" s="96"/>
      <c r="AC85" s="96"/>
      <c r="AD85" s="96"/>
    </row>
    <row r="86" spans="1:30" x14ac:dyDescent="0.2">
      <c r="A86" s="93" t="s">
        <v>1406</v>
      </c>
      <c r="B86" s="93" t="s">
        <v>713</v>
      </c>
      <c r="C86" s="93" t="s">
        <v>712</v>
      </c>
      <c r="D86" s="93" t="s">
        <v>722</v>
      </c>
      <c r="E86" s="93" t="s">
        <v>897</v>
      </c>
      <c r="F86" s="93" t="s">
        <v>896</v>
      </c>
      <c r="G86" s="174">
        <v>86.3333333333333</v>
      </c>
      <c r="H86" s="174">
        <v>0</v>
      </c>
      <c r="I86" s="174">
        <v>86.3333333333333</v>
      </c>
      <c r="J86" s="174">
        <v>76.543689320388395</v>
      </c>
      <c r="K86" s="174">
        <v>1</v>
      </c>
      <c r="L86" s="174">
        <v>77.543689320388395</v>
      </c>
      <c r="M86" s="174">
        <v>81.099999999999994</v>
      </c>
      <c r="N86" s="174">
        <v>8</v>
      </c>
      <c r="O86" s="174">
        <v>89.1</v>
      </c>
      <c r="P86" s="174">
        <v>60</v>
      </c>
      <c r="Q86" s="174">
        <v>0</v>
      </c>
      <c r="R86" s="174">
        <v>60</v>
      </c>
      <c r="S86" s="174">
        <v>60</v>
      </c>
      <c r="T86" s="174">
        <v>8</v>
      </c>
      <c r="U86" s="174">
        <v>68</v>
      </c>
      <c r="V86" s="174">
        <f t="shared" si="2"/>
        <v>77.646100323624623</v>
      </c>
      <c r="W86" s="93">
        <v>82</v>
      </c>
      <c r="X86" s="93">
        <f>VLOOKUP(F86,[5]Sheet7!$A$2:$C$173,3,0)</f>
        <v>117</v>
      </c>
      <c r="Y86" s="93" t="s">
        <v>402</v>
      </c>
      <c r="Z86" s="93">
        <v>172</v>
      </c>
      <c r="AA86" s="96"/>
      <c r="AB86" s="96"/>
      <c r="AC86" s="96"/>
      <c r="AD86" s="96"/>
    </row>
    <row r="87" spans="1:30" x14ac:dyDescent="0.2">
      <c r="A87" s="93" t="s">
        <v>1406</v>
      </c>
      <c r="B87" s="93" t="s">
        <v>713</v>
      </c>
      <c r="C87" s="93" t="s">
        <v>712</v>
      </c>
      <c r="D87" s="93" t="s">
        <v>722</v>
      </c>
      <c r="E87" s="93" t="s">
        <v>895</v>
      </c>
      <c r="F87" s="93" t="s">
        <v>894</v>
      </c>
      <c r="G87" s="174">
        <v>85.8333333333333</v>
      </c>
      <c r="H87" s="174">
        <v>0</v>
      </c>
      <c r="I87" s="174">
        <v>85.8333333333333</v>
      </c>
      <c r="J87" s="174">
        <v>86.660377358490607</v>
      </c>
      <c r="K87" s="174">
        <v>0</v>
      </c>
      <c r="L87" s="174">
        <v>86.660377358490607</v>
      </c>
      <c r="M87" s="174">
        <v>78.599999999999994</v>
      </c>
      <c r="N87" s="174">
        <v>0</v>
      </c>
      <c r="O87" s="174">
        <v>78.599999999999994</v>
      </c>
      <c r="P87" s="174">
        <v>0</v>
      </c>
      <c r="Q87" s="174">
        <v>0</v>
      </c>
      <c r="R87" s="174">
        <v>0</v>
      </c>
      <c r="S87" s="174">
        <v>0</v>
      </c>
      <c r="T87" s="174">
        <v>0</v>
      </c>
      <c r="U87" s="174">
        <v>0</v>
      </c>
      <c r="V87" s="174">
        <f t="shared" si="2"/>
        <v>77.508616352201273</v>
      </c>
      <c r="W87" s="93">
        <v>83</v>
      </c>
      <c r="X87" s="93">
        <f>VLOOKUP(F87,[5]Sheet7!$A$2:$C$173,3,0)</f>
        <v>29</v>
      </c>
      <c r="Y87" s="93" t="s">
        <v>402</v>
      </c>
      <c r="Z87" s="93">
        <v>172</v>
      </c>
      <c r="AA87" s="96"/>
      <c r="AB87" s="96"/>
      <c r="AC87" s="96"/>
      <c r="AD87" s="96"/>
    </row>
    <row r="88" spans="1:30" x14ac:dyDescent="0.2">
      <c r="A88" s="93" t="s">
        <v>1406</v>
      </c>
      <c r="B88" s="93" t="s">
        <v>713</v>
      </c>
      <c r="C88" s="93" t="s">
        <v>712</v>
      </c>
      <c r="D88" s="93" t="s">
        <v>719</v>
      </c>
      <c r="E88" s="93" t="s">
        <v>893</v>
      </c>
      <c r="F88" s="93" t="s">
        <v>892</v>
      </c>
      <c r="G88" s="174">
        <v>87.3333333333333</v>
      </c>
      <c r="H88" s="174">
        <v>0</v>
      </c>
      <c r="I88" s="174">
        <v>87.3333333333333</v>
      </c>
      <c r="J88" s="174">
        <v>81.543689320388395</v>
      </c>
      <c r="K88" s="174">
        <v>1</v>
      </c>
      <c r="L88" s="174">
        <v>82.543689320388395</v>
      </c>
      <c r="M88" s="174">
        <v>68</v>
      </c>
      <c r="N88" s="174">
        <v>0</v>
      </c>
      <c r="O88" s="174">
        <v>68</v>
      </c>
      <c r="P88" s="174">
        <v>45</v>
      </c>
      <c r="Q88" s="174">
        <v>4</v>
      </c>
      <c r="R88" s="174">
        <v>49</v>
      </c>
      <c r="S88" s="174">
        <v>0</v>
      </c>
      <c r="T88" s="174">
        <v>20</v>
      </c>
      <c r="U88" s="174">
        <v>20</v>
      </c>
      <c r="V88" s="174">
        <f t="shared" si="2"/>
        <v>77.491100323624636</v>
      </c>
      <c r="W88" s="93">
        <v>84</v>
      </c>
      <c r="X88" s="93">
        <f>VLOOKUP(F88,[5]Sheet7!$A$2:$C$173,3,0)</f>
        <v>70</v>
      </c>
      <c r="Y88" s="93" t="s">
        <v>402</v>
      </c>
      <c r="Z88" s="93">
        <v>172</v>
      </c>
      <c r="AA88" s="96"/>
      <c r="AB88" s="96"/>
      <c r="AC88" s="96"/>
      <c r="AD88" s="96"/>
    </row>
    <row r="89" spans="1:30" x14ac:dyDescent="0.2">
      <c r="A89" s="93" t="s">
        <v>1406</v>
      </c>
      <c r="B89" s="93" t="s">
        <v>713</v>
      </c>
      <c r="C89" s="93" t="s">
        <v>712</v>
      </c>
      <c r="D89" s="93" t="s">
        <v>711</v>
      </c>
      <c r="E89" s="93" t="s">
        <v>891</v>
      </c>
      <c r="F89" s="93" t="s">
        <v>890</v>
      </c>
      <c r="G89" s="174">
        <v>84</v>
      </c>
      <c r="H89" s="174">
        <v>1</v>
      </c>
      <c r="I89" s="174">
        <v>85</v>
      </c>
      <c r="J89" s="174">
        <v>73.320388349514602</v>
      </c>
      <c r="K89" s="174">
        <v>1</v>
      </c>
      <c r="L89" s="174">
        <v>74.320388349514602</v>
      </c>
      <c r="M89" s="174">
        <v>83.55</v>
      </c>
      <c r="N89" s="174">
        <v>0</v>
      </c>
      <c r="O89" s="174">
        <v>83.55</v>
      </c>
      <c r="P89" s="174">
        <v>60</v>
      </c>
      <c r="Q89" s="174">
        <v>40</v>
      </c>
      <c r="R89" s="174">
        <v>100</v>
      </c>
      <c r="S89" s="174">
        <v>60</v>
      </c>
      <c r="T89" s="174">
        <v>20</v>
      </c>
      <c r="U89" s="174">
        <v>80</v>
      </c>
      <c r="V89" s="174">
        <f t="shared" si="2"/>
        <v>77.41779126213595</v>
      </c>
      <c r="W89" s="93">
        <v>85</v>
      </c>
      <c r="X89" s="93">
        <f>VLOOKUP(F89,[5]Sheet7!$A$2:$C$173,3,0)</f>
        <v>141</v>
      </c>
      <c r="Y89" s="93" t="s">
        <v>414</v>
      </c>
      <c r="Z89" s="93">
        <v>172</v>
      </c>
      <c r="AA89" s="96"/>
      <c r="AB89" s="96"/>
      <c r="AC89" s="96"/>
      <c r="AD89" s="96"/>
    </row>
    <row r="90" spans="1:30" x14ac:dyDescent="0.2">
      <c r="A90" s="93" t="s">
        <v>1406</v>
      </c>
      <c r="B90" s="93" t="s">
        <v>713</v>
      </c>
      <c r="C90" s="93" t="s">
        <v>712</v>
      </c>
      <c r="D90" s="93" t="s">
        <v>725</v>
      </c>
      <c r="E90" s="93" t="s">
        <v>889</v>
      </c>
      <c r="F90" s="93" t="s">
        <v>888</v>
      </c>
      <c r="G90" s="174">
        <v>86.6666666666667</v>
      </c>
      <c r="H90" s="174">
        <v>0</v>
      </c>
      <c r="I90" s="174">
        <v>86.6666666666667</v>
      </c>
      <c r="J90" s="174">
        <v>84.446601941747602</v>
      </c>
      <c r="K90" s="174">
        <v>0</v>
      </c>
      <c r="L90" s="174">
        <v>84.446601941747602</v>
      </c>
      <c r="M90" s="174">
        <v>68.599999999999994</v>
      </c>
      <c r="N90" s="174">
        <v>0</v>
      </c>
      <c r="O90" s="174">
        <v>68.599999999999994</v>
      </c>
      <c r="P90" s="174">
        <v>25</v>
      </c>
      <c r="Q90" s="174">
        <v>0</v>
      </c>
      <c r="R90" s="174">
        <v>25</v>
      </c>
      <c r="S90" s="174">
        <v>12</v>
      </c>
      <c r="T90" s="174">
        <v>0</v>
      </c>
      <c r="U90" s="174">
        <v>12</v>
      </c>
      <c r="V90" s="174">
        <f t="shared" si="2"/>
        <v>77.281618122977363</v>
      </c>
      <c r="W90" s="93">
        <v>86</v>
      </c>
      <c r="X90" s="93">
        <f>VLOOKUP(F90,[5]Sheet7!$A$2:$C$173,3,0)</f>
        <v>43</v>
      </c>
      <c r="Y90" s="93" t="s">
        <v>402</v>
      </c>
      <c r="Z90" s="93">
        <v>172</v>
      </c>
      <c r="AA90" s="96"/>
      <c r="AB90" s="96"/>
      <c r="AC90" s="96"/>
      <c r="AD90" s="96"/>
    </row>
    <row r="91" spans="1:30" x14ac:dyDescent="0.2">
      <c r="A91" s="93" t="s">
        <v>1406</v>
      </c>
      <c r="B91" s="93" t="s">
        <v>713</v>
      </c>
      <c r="C91" s="93" t="s">
        <v>712</v>
      </c>
      <c r="D91" s="93" t="s">
        <v>725</v>
      </c>
      <c r="E91" s="93" t="s">
        <v>887</v>
      </c>
      <c r="F91" s="93" t="s">
        <v>886</v>
      </c>
      <c r="G91" s="174">
        <v>86.3333333333333</v>
      </c>
      <c r="H91" s="174">
        <v>0</v>
      </c>
      <c r="I91" s="174">
        <v>86.3333333333333</v>
      </c>
      <c r="J91" s="174">
        <v>80</v>
      </c>
      <c r="K91" s="174">
        <v>1</v>
      </c>
      <c r="L91" s="174">
        <v>81</v>
      </c>
      <c r="M91" s="174">
        <v>70.8</v>
      </c>
      <c r="N91" s="174">
        <v>0</v>
      </c>
      <c r="O91" s="174">
        <v>70.8</v>
      </c>
      <c r="P91" s="174">
        <v>25</v>
      </c>
      <c r="Q91" s="174">
        <v>0</v>
      </c>
      <c r="R91" s="174">
        <v>25</v>
      </c>
      <c r="S91" s="174">
        <v>60</v>
      </c>
      <c r="T91" s="174">
        <v>2</v>
      </c>
      <c r="U91" s="174">
        <v>62</v>
      </c>
      <c r="V91" s="174">
        <f t="shared" si="2"/>
        <v>77.273333333333326</v>
      </c>
      <c r="W91" s="93">
        <v>87</v>
      </c>
      <c r="X91" s="93">
        <f>VLOOKUP(F91,[5]Sheet7!$A$2:$C$173,3,0)</f>
        <v>85</v>
      </c>
      <c r="Y91" s="93" t="s">
        <v>402</v>
      </c>
      <c r="Z91" s="93">
        <v>172</v>
      </c>
      <c r="AA91" s="96"/>
      <c r="AB91" s="96"/>
      <c r="AC91" s="96"/>
      <c r="AD91" s="96"/>
    </row>
    <row r="92" spans="1:30" x14ac:dyDescent="0.2">
      <c r="A92" s="93" t="s">
        <v>1406</v>
      </c>
      <c r="B92" s="93" t="s">
        <v>713</v>
      </c>
      <c r="C92" s="93" t="s">
        <v>712</v>
      </c>
      <c r="D92" s="93" t="s">
        <v>722</v>
      </c>
      <c r="E92" s="93" t="s">
        <v>885</v>
      </c>
      <c r="F92" s="93" t="s">
        <v>884</v>
      </c>
      <c r="G92" s="174">
        <v>85</v>
      </c>
      <c r="H92" s="174">
        <v>0</v>
      </c>
      <c r="I92" s="174">
        <v>85</v>
      </c>
      <c r="J92" s="174">
        <v>83.941747572815501</v>
      </c>
      <c r="K92" s="174">
        <v>1</v>
      </c>
      <c r="L92" s="174">
        <v>84.941747572815501</v>
      </c>
      <c r="M92" s="174">
        <v>76.174999999999997</v>
      </c>
      <c r="N92" s="174">
        <v>0</v>
      </c>
      <c r="O92" s="174">
        <v>76.174999999999997</v>
      </c>
      <c r="P92" s="174">
        <v>0</v>
      </c>
      <c r="Q92" s="174">
        <v>0</v>
      </c>
      <c r="R92" s="174">
        <v>0</v>
      </c>
      <c r="S92" s="174">
        <v>0</v>
      </c>
      <c r="T92" s="174">
        <v>25</v>
      </c>
      <c r="U92" s="174">
        <v>25</v>
      </c>
      <c r="V92" s="174">
        <f t="shared" si="2"/>
        <v>77.265060679611622</v>
      </c>
      <c r="W92" s="93">
        <v>88</v>
      </c>
      <c r="X92" s="93">
        <f>VLOOKUP(F92,[5]Sheet7!$A$2:$C$173,3,0)</f>
        <v>47</v>
      </c>
      <c r="Y92" s="93" t="s">
        <v>402</v>
      </c>
      <c r="Z92" s="93">
        <v>172</v>
      </c>
      <c r="AA92" s="96"/>
      <c r="AB92" s="96"/>
      <c r="AC92" s="96"/>
      <c r="AD92" s="96"/>
    </row>
    <row r="93" spans="1:30" x14ac:dyDescent="0.2">
      <c r="A93" s="93" t="s">
        <v>1406</v>
      </c>
      <c r="B93" s="93" t="s">
        <v>713</v>
      </c>
      <c r="C93" s="93" t="s">
        <v>712</v>
      </c>
      <c r="D93" s="93" t="s">
        <v>711</v>
      </c>
      <c r="E93" s="93" t="s">
        <v>883</v>
      </c>
      <c r="F93" s="93" t="s">
        <v>882</v>
      </c>
      <c r="G93" s="174">
        <v>84</v>
      </c>
      <c r="H93" s="174">
        <v>1.5</v>
      </c>
      <c r="I93" s="174">
        <v>85.5</v>
      </c>
      <c r="J93" s="174">
        <v>78.407766990291293</v>
      </c>
      <c r="K93" s="174">
        <v>1</v>
      </c>
      <c r="L93" s="174">
        <v>79.407766990291293</v>
      </c>
      <c r="M93" s="174">
        <v>82</v>
      </c>
      <c r="N93" s="174">
        <v>0</v>
      </c>
      <c r="O93" s="174">
        <v>82</v>
      </c>
      <c r="P93" s="174">
        <v>20</v>
      </c>
      <c r="Q93" s="174">
        <v>5</v>
      </c>
      <c r="R93" s="174">
        <v>25</v>
      </c>
      <c r="S93" s="174">
        <v>60</v>
      </c>
      <c r="T93" s="174">
        <v>15</v>
      </c>
      <c r="U93" s="174">
        <v>75</v>
      </c>
      <c r="V93" s="174">
        <f t="shared" si="2"/>
        <v>77.205825242718461</v>
      </c>
      <c r="W93" s="93">
        <v>89</v>
      </c>
      <c r="X93" s="93">
        <f>VLOOKUP(F93,[5]Sheet7!$A$2:$C$173,3,0)</f>
        <v>100</v>
      </c>
      <c r="Y93" s="93" t="s">
        <v>402</v>
      </c>
      <c r="Z93" s="93">
        <v>172</v>
      </c>
      <c r="AA93" s="96"/>
      <c r="AB93" s="96"/>
      <c r="AC93" s="96"/>
      <c r="AD93" s="96"/>
    </row>
    <row r="94" spans="1:30" x14ac:dyDescent="0.2">
      <c r="A94" s="93" t="s">
        <v>1406</v>
      </c>
      <c r="B94" s="93" t="s">
        <v>713</v>
      </c>
      <c r="C94" s="93" t="s">
        <v>712</v>
      </c>
      <c r="D94" s="93" t="s">
        <v>725</v>
      </c>
      <c r="E94" s="93" t="s">
        <v>881</v>
      </c>
      <c r="F94" s="93" t="s">
        <v>880</v>
      </c>
      <c r="G94" s="174">
        <v>85.875</v>
      </c>
      <c r="H94" s="174">
        <v>0</v>
      </c>
      <c r="I94" s="174">
        <v>85.875</v>
      </c>
      <c r="J94" s="174">
        <v>79.289719626167994</v>
      </c>
      <c r="K94" s="174">
        <v>0</v>
      </c>
      <c r="L94" s="174">
        <v>79.289719626167994</v>
      </c>
      <c r="M94" s="174">
        <v>88.3</v>
      </c>
      <c r="N94" s="174">
        <v>0</v>
      </c>
      <c r="O94" s="174">
        <v>88.3</v>
      </c>
      <c r="P94" s="174">
        <v>25</v>
      </c>
      <c r="Q94" s="174">
        <v>5</v>
      </c>
      <c r="R94" s="174">
        <v>30</v>
      </c>
      <c r="S94" s="174">
        <v>60</v>
      </c>
      <c r="T94" s="174">
        <v>3.75</v>
      </c>
      <c r="U94" s="174">
        <v>63.75</v>
      </c>
      <c r="V94" s="174">
        <f t="shared" si="2"/>
        <v>77.157289719626007</v>
      </c>
      <c r="W94" s="93">
        <v>90</v>
      </c>
      <c r="X94" s="93">
        <f>VLOOKUP(F94,[5]Sheet7!$A$2:$C$173,3,0)</f>
        <v>90</v>
      </c>
      <c r="Y94" s="93" t="s">
        <v>414</v>
      </c>
      <c r="Z94" s="93">
        <v>172</v>
      </c>
      <c r="AA94" s="96"/>
      <c r="AB94" s="96"/>
      <c r="AC94" s="96"/>
      <c r="AD94" s="96"/>
    </row>
    <row r="95" spans="1:30" x14ac:dyDescent="0.2">
      <c r="A95" s="93" t="s">
        <v>1406</v>
      </c>
      <c r="B95" s="93" t="s">
        <v>713</v>
      </c>
      <c r="C95" s="93" t="s">
        <v>712</v>
      </c>
      <c r="D95" s="93" t="s">
        <v>711</v>
      </c>
      <c r="E95" s="93" t="s">
        <v>879</v>
      </c>
      <c r="F95" s="93" t="s">
        <v>878</v>
      </c>
      <c r="G95" s="174">
        <v>84.6</v>
      </c>
      <c r="H95" s="174">
        <v>3.9</v>
      </c>
      <c r="I95" s="174">
        <v>88.5</v>
      </c>
      <c r="J95" s="174">
        <v>78.660194174757294</v>
      </c>
      <c r="K95" s="174">
        <v>0</v>
      </c>
      <c r="L95" s="174">
        <v>78.660194174757294</v>
      </c>
      <c r="M95" s="174">
        <v>76.150000000000006</v>
      </c>
      <c r="N95" s="174">
        <v>0</v>
      </c>
      <c r="O95" s="174">
        <v>76.150000000000006</v>
      </c>
      <c r="P95" s="174">
        <v>20</v>
      </c>
      <c r="Q95" s="174">
        <v>5</v>
      </c>
      <c r="R95" s="174">
        <v>25</v>
      </c>
      <c r="S95" s="174">
        <v>60</v>
      </c>
      <c r="T95" s="174">
        <v>23.5</v>
      </c>
      <c r="U95" s="174">
        <v>83.5</v>
      </c>
      <c r="V95" s="174">
        <f t="shared" si="2"/>
        <v>77.077645631067966</v>
      </c>
      <c r="W95" s="93">
        <v>91</v>
      </c>
      <c r="X95" s="93">
        <f>VLOOKUP(F95,[5]Sheet7!$A$2:$C$173,3,0)</f>
        <v>96</v>
      </c>
      <c r="Y95" s="93" t="s">
        <v>414</v>
      </c>
      <c r="Z95" s="93">
        <v>172</v>
      </c>
      <c r="AA95" s="96"/>
      <c r="AB95" s="96"/>
      <c r="AC95" s="96"/>
      <c r="AD95" s="96"/>
    </row>
    <row r="96" spans="1:30" x14ac:dyDescent="0.2">
      <c r="A96" s="93" t="s">
        <v>1406</v>
      </c>
      <c r="B96" s="93" t="s">
        <v>713</v>
      </c>
      <c r="C96" s="93" t="s">
        <v>712</v>
      </c>
      <c r="D96" s="93" t="s">
        <v>711</v>
      </c>
      <c r="E96" s="93" t="s">
        <v>877</v>
      </c>
      <c r="F96" s="93" t="s">
        <v>876</v>
      </c>
      <c r="G96" s="174">
        <v>83</v>
      </c>
      <c r="H96" s="174">
        <v>0</v>
      </c>
      <c r="I96" s="174">
        <v>83</v>
      </c>
      <c r="J96" s="174">
        <v>86.1111111111111</v>
      </c>
      <c r="K96" s="174">
        <v>0</v>
      </c>
      <c r="L96" s="174">
        <v>86.1111111111111</v>
      </c>
      <c r="M96" s="174">
        <v>74.55</v>
      </c>
      <c r="N96" s="174">
        <v>0</v>
      </c>
      <c r="O96" s="174">
        <v>74.55</v>
      </c>
      <c r="P96" s="174">
        <v>0</v>
      </c>
      <c r="Q96" s="174">
        <v>0</v>
      </c>
      <c r="R96" s="174">
        <v>0</v>
      </c>
      <c r="S96" s="174">
        <v>0</v>
      </c>
      <c r="T96" s="174">
        <v>0</v>
      </c>
      <c r="U96" s="174">
        <v>0</v>
      </c>
      <c r="V96" s="174">
        <f t="shared" si="2"/>
        <v>76.610833333333332</v>
      </c>
      <c r="W96" s="93">
        <v>92</v>
      </c>
      <c r="X96" s="93">
        <f>VLOOKUP(F96,[5]Sheet7!$A$2:$C$173,3,0)</f>
        <v>32</v>
      </c>
      <c r="Y96" s="93" t="s">
        <v>402</v>
      </c>
      <c r="Z96" s="93">
        <v>172</v>
      </c>
      <c r="AA96" s="96"/>
      <c r="AB96" s="96"/>
      <c r="AC96" s="96"/>
      <c r="AD96" s="96"/>
    </row>
    <row r="97" spans="1:30" x14ac:dyDescent="0.2">
      <c r="A97" s="93" t="s">
        <v>1406</v>
      </c>
      <c r="B97" s="93" t="s">
        <v>713</v>
      </c>
      <c r="C97" s="93" t="s">
        <v>712</v>
      </c>
      <c r="D97" s="93" t="s">
        <v>719</v>
      </c>
      <c r="E97" s="93" t="s">
        <v>875</v>
      </c>
      <c r="F97" s="93" t="s">
        <v>874</v>
      </c>
      <c r="G97" s="174">
        <v>85.1666666666667</v>
      </c>
      <c r="H97" s="174">
        <v>0</v>
      </c>
      <c r="I97" s="174">
        <v>85.1666666666667</v>
      </c>
      <c r="J97" s="174">
        <v>78.145631067961205</v>
      </c>
      <c r="K97" s="174">
        <v>1</v>
      </c>
      <c r="L97" s="174">
        <v>79.145631067961205</v>
      </c>
      <c r="M97" s="174">
        <v>73.7</v>
      </c>
      <c r="N97" s="174">
        <v>0</v>
      </c>
      <c r="O97" s="174">
        <v>73.7</v>
      </c>
      <c r="P97" s="174">
        <v>25</v>
      </c>
      <c r="Q97" s="174">
        <v>0</v>
      </c>
      <c r="R97" s="174">
        <v>25</v>
      </c>
      <c r="S97" s="174">
        <v>36</v>
      </c>
      <c r="T97" s="174">
        <v>30</v>
      </c>
      <c r="U97" s="174">
        <v>66</v>
      </c>
      <c r="V97" s="174">
        <f t="shared" si="2"/>
        <v>76.110889967637576</v>
      </c>
      <c r="W97" s="93">
        <v>93</v>
      </c>
      <c r="X97" s="93">
        <f>VLOOKUP(F97,[5]Sheet7!$A$2:$C$173,3,0)</f>
        <v>104</v>
      </c>
      <c r="Y97" s="93" t="s">
        <v>414</v>
      </c>
      <c r="Z97" s="93">
        <v>172</v>
      </c>
      <c r="AA97" s="96"/>
      <c r="AB97" s="96"/>
      <c r="AC97" s="96"/>
      <c r="AD97" s="96"/>
    </row>
    <row r="98" spans="1:30" x14ac:dyDescent="0.2">
      <c r="A98" s="93" t="s">
        <v>1406</v>
      </c>
      <c r="B98" s="93" t="s">
        <v>713</v>
      </c>
      <c r="C98" s="93" t="s">
        <v>712</v>
      </c>
      <c r="D98" s="93" t="s">
        <v>719</v>
      </c>
      <c r="E98" s="93" t="s">
        <v>873</v>
      </c>
      <c r="F98" s="93" t="s">
        <v>872</v>
      </c>
      <c r="G98" s="174">
        <v>85.1666666666667</v>
      </c>
      <c r="H98" s="174">
        <v>0</v>
      </c>
      <c r="I98" s="174">
        <v>85.1666666666667</v>
      </c>
      <c r="J98" s="174">
        <v>75.495145631067999</v>
      </c>
      <c r="K98" s="174">
        <v>1</v>
      </c>
      <c r="L98" s="174">
        <v>76.495145631067999</v>
      </c>
      <c r="M98" s="174">
        <v>73.3</v>
      </c>
      <c r="N98" s="174">
        <v>0</v>
      </c>
      <c r="O98" s="174">
        <v>73.3</v>
      </c>
      <c r="P98" s="174">
        <v>60</v>
      </c>
      <c r="Q98" s="174">
        <v>0</v>
      </c>
      <c r="R98" s="174">
        <v>60</v>
      </c>
      <c r="S98" s="174">
        <v>60</v>
      </c>
      <c r="T98" s="174">
        <v>10</v>
      </c>
      <c r="U98" s="174">
        <v>70</v>
      </c>
      <c r="V98" s="174">
        <f t="shared" si="2"/>
        <v>76.053025889967671</v>
      </c>
      <c r="W98" s="93">
        <v>94</v>
      </c>
      <c r="X98" s="93">
        <f>VLOOKUP(F98,[5]Sheet7!$A$2:$C$173,3,0)</f>
        <v>129</v>
      </c>
      <c r="Y98" s="93" t="s">
        <v>402</v>
      </c>
      <c r="Z98" s="93">
        <v>172</v>
      </c>
      <c r="AA98" s="96"/>
      <c r="AB98" s="96"/>
      <c r="AC98" s="96"/>
      <c r="AD98" s="96"/>
    </row>
    <row r="99" spans="1:30" x14ac:dyDescent="0.2">
      <c r="A99" s="93" t="s">
        <v>1406</v>
      </c>
      <c r="B99" s="93" t="s">
        <v>713</v>
      </c>
      <c r="C99" s="93" t="s">
        <v>712</v>
      </c>
      <c r="D99" s="93" t="s">
        <v>722</v>
      </c>
      <c r="E99" s="93" t="s">
        <v>871</v>
      </c>
      <c r="F99" s="93" t="s">
        <v>870</v>
      </c>
      <c r="G99" s="174">
        <v>84.8333333333333</v>
      </c>
      <c r="H99" s="174">
        <v>0</v>
      </c>
      <c r="I99" s="174">
        <v>84.8333333333333</v>
      </c>
      <c r="J99" s="174">
        <v>82.553398058252398</v>
      </c>
      <c r="K99" s="174">
        <v>2</v>
      </c>
      <c r="L99" s="174">
        <v>84.553398058252398</v>
      </c>
      <c r="M99" s="174">
        <v>81.150000000000006</v>
      </c>
      <c r="N99" s="174">
        <v>0</v>
      </c>
      <c r="O99" s="174">
        <v>81.150000000000006</v>
      </c>
      <c r="P99" s="174">
        <v>0</v>
      </c>
      <c r="Q99" s="174">
        <v>0</v>
      </c>
      <c r="R99" s="174">
        <v>0</v>
      </c>
      <c r="S99" s="174">
        <v>0</v>
      </c>
      <c r="T99" s="174">
        <v>0</v>
      </c>
      <c r="U99" s="174">
        <v>0</v>
      </c>
      <c r="V99" s="174">
        <f t="shared" si="2"/>
        <v>75.955881877022634</v>
      </c>
      <c r="W99" s="93">
        <v>95</v>
      </c>
      <c r="X99" s="93">
        <f>VLOOKUP(F99,[5]Sheet7!$A$2:$C$173,3,0)</f>
        <v>62</v>
      </c>
      <c r="Y99" s="93" t="s">
        <v>402</v>
      </c>
      <c r="Z99" s="93">
        <v>172</v>
      </c>
      <c r="AA99" s="96"/>
      <c r="AB99" s="96"/>
      <c r="AC99" s="96"/>
      <c r="AD99" s="96"/>
    </row>
    <row r="100" spans="1:30" x14ac:dyDescent="0.2">
      <c r="A100" s="93" t="s">
        <v>1406</v>
      </c>
      <c r="B100" s="93" t="s">
        <v>713</v>
      </c>
      <c r="C100" s="93" t="s">
        <v>712</v>
      </c>
      <c r="D100" s="93" t="s">
        <v>716</v>
      </c>
      <c r="E100" s="93" t="s">
        <v>869</v>
      </c>
      <c r="F100" s="93" t="s">
        <v>868</v>
      </c>
      <c r="G100" s="174">
        <v>86.67</v>
      </c>
      <c r="H100" s="174">
        <v>1.5</v>
      </c>
      <c r="I100" s="174">
        <v>88.17</v>
      </c>
      <c r="J100" s="174">
        <v>75.883495145631102</v>
      </c>
      <c r="K100" s="174">
        <v>1</v>
      </c>
      <c r="L100" s="174">
        <v>76.883495145631102</v>
      </c>
      <c r="M100" s="174">
        <v>73.849999999999994</v>
      </c>
      <c r="N100" s="174">
        <v>0</v>
      </c>
      <c r="O100" s="174">
        <v>73.849999999999994</v>
      </c>
      <c r="P100" s="174">
        <v>25</v>
      </c>
      <c r="Q100" s="174">
        <v>10</v>
      </c>
      <c r="R100" s="174">
        <v>35</v>
      </c>
      <c r="S100" s="174">
        <v>60</v>
      </c>
      <c r="T100" s="174">
        <v>18.5</v>
      </c>
      <c r="U100" s="174">
        <v>78.5</v>
      </c>
      <c r="V100" s="174">
        <f t="shared" si="2"/>
        <v>75.847121359223323</v>
      </c>
      <c r="W100" s="93">
        <v>96</v>
      </c>
      <c r="X100" s="93">
        <f>VLOOKUP(F100,[5]Sheet7!$A$2:$C$173,3,0)</f>
        <v>125</v>
      </c>
      <c r="Y100" s="93" t="s">
        <v>402</v>
      </c>
      <c r="Z100" s="93">
        <v>172</v>
      </c>
      <c r="AA100" s="96"/>
      <c r="AB100" s="96"/>
      <c r="AC100" s="96"/>
      <c r="AD100" s="96"/>
    </row>
    <row r="101" spans="1:30" x14ac:dyDescent="0.2">
      <c r="A101" s="93" t="s">
        <v>1406</v>
      </c>
      <c r="B101" s="93" t="s">
        <v>713</v>
      </c>
      <c r="C101" s="93" t="s">
        <v>712</v>
      </c>
      <c r="D101" s="93" t="s">
        <v>711</v>
      </c>
      <c r="E101" s="93" t="s">
        <v>867</v>
      </c>
      <c r="F101" s="93" t="s">
        <v>866</v>
      </c>
      <c r="G101" s="174">
        <v>85.2</v>
      </c>
      <c r="H101" s="174">
        <v>0</v>
      </c>
      <c r="I101" s="174">
        <v>85.2</v>
      </c>
      <c r="J101" s="174">
        <v>84.776699029126206</v>
      </c>
      <c r="K101" s="174">
        <v>0</v>
      </c>
      <c r="L101" s="174">
        <v>84.776699029126206</v>
      </c>
      <c r="M101" s="174">
        <v>74.625</v>
      </c>
      <c r="N101" s="174">
        <v>0</v>
      </c>
      <c r="O101" s="174">
        <v>74.625</v>
      </c>
      <c r="P101" s="174">
        <v>0</v>
      </c>
      <c r="Q101" s="174">
        <v>0</v>
      </c>
      <c r="R101" s="174">
        <v>0</v>
      </c>
      <c r="S101" s="174">
        <v>0</v>
      </c>
      <c r="T101" s="174">
        <v>0</v>
      </c>
      <c r="U101" s="174">
        <v>0</v>
      </c>
      <c r="V101" s="174">
        <f t="shared" ref="V101:V132" si="3">I101*0.1+L101*0.75+O101*0.05+R101*0.05+0.05*U101</f>
        <v>75.833774271844661</v>
      </c>
      <c r="W101" s="93">
        <v>97</v>
      </c>
      <c r="X101" s="93">
        <f>VLOOKUP(F101,[5]Sheet7!$A$2:$C$173,3,0)</f>
        <v>41</v>
      </c>
      <c r="Y101" s="93" t="s">
        <v>402</v>
      </c>
      <c r="Z101" s="93">
        <v>172</v>
      </c>
      <c r="AA101" s="96"/>
      <c r="AB101" s="96"/>
      <c r="AC101" s="96"/>
      <c r="AD101" s="96"/>
    </row>
    <row r="102" spans="1:30" x14ac:dyDescent="0.2">
      <c r="A102" s="93" t="s">
        <v>1406</v>
      </c>
      <c r="B102" s="93" t="s">
        <v>713</v>
      </c>
      <c r="C102" s="93" t="s">
        <v>712</v>
      </c>
      <c r="D102" s="93" t="s">
        <v>711</v>
      </c>
      <c r="E102" s="93" t="s">
        <v>865</v>
      </c>
      <c r="F102" s="93" t="s">
        <v>864</v>
      </c>
      <c r="G102" s="174">
        <v>85</v>
      </c>
      <c r="H102" s="174">
        <v>0</v>
      </c>
      <c r="I102" s="174">
        <v>85</v>
      </c>
      <c r="J102" s="174">
        <v>83.611650485436897</v>
      </c>
      <c r="K102" s="174">
        <v>1</v>
      </c>
      <c r="L102" s="174">
        <v>84.611650485436897</v>
      </c>
      <c r="M102" s="174">
        <v>61.875</v>
      </c>
      <c r="N102" s="174">
        <v>0</v>
      </c>
      <c r="O102" s="174">
        <v>61.875</v>
      </c>
      <c r="P102" s="174">
        <v>0</v>
      </c>
      <c r="Q102" s="174">
        <v>0</v>
      </c>
      <c r="R102" s="174">
        <v>0</v>
      </c>
      <c r="S102" s="174">
        <v>0</v>
      </c>
      <c r="T102" s="174">
        <v>15</v>
      </c>
      <c r="U102" s="174">
        <v>15</v>
      </c>
      <c r="V102" s="174">
        <f t="shared" si="3"/>
        <v>75.802487864077676</v>
      </c>
      <c r="W102" s="93">
        <v>98</v>
      </c>
      <c r="X102" s="93">
        <f>VLOOKUP(F102,[5]Sheet7!$A$2:$C$173,3,0)</f>
        <v>52</v>
      </c>
      <c r="Y102" s="93" t="s">
        <v>414</v>
      </c>
      <c r="Z102" s="93">
        <v>172</v>
      </c>
      <c r="AA102" s="96"/>
      <c r="AB102" s="96"/>
      <c r="AC102" s="96"/>
      <c r="AD102" s="96"/>
    </row>
    <row r="103" spans="1:30" x14ac:dyDescent="0.2">
      <c r="A103" s="93" t="s">
        <v>1406</v>
      </c>
      <c r="B103" s="93" t="s">
        <v>713</v>
      </c>
      <c r="C103" s="93" t="s">
        <v>712</v>
      </c>
      <c r="D103" s="93" t="s">
        <v>722</v>
      </c>
      <c r="E103" s="93" t="s">
        <v>863</v>
      </c>
      <c r="F103" s="93" t="s">
        <v>862</v>
      </c>
      <c r="G103" s="174">
        <v>85.6666666666667</v>
      </c>
      <c r="H103" s="174">
        <v>0</v>
      </c>
      <c r="I103" s="174">
        <v>85.6666666666667</v>
      </c>
      <c r="J103" s="174">
        <v>82.495145631067999</v>
      </c>
      <c r="K103" s="174">
        <v>1</v>
      </c>
      <c r="L103" s="174">
        <v>83.495145631067999</v>
      </c>
      <c r="M103" s="174">
        <v>82</v>
      </c>
      <c r="N103" s="174">
        <v>0</v>
      </c>
      <c r="O103" s="174">
        <v>82</v>
      </c>
      <c r="P103" s="174">
        <v>0</v>
      </c>
      <c r="Q103" s="174">
        <v>0</v>
      </c>
      <c r="R103" s="174">
        <v>0</v>
      </c>
      <c r="S103" s="174">
        <v>0</v>
      </c>
      <c r="T103" s="174">
        <v>10</v>
      </c>
      <c r="U103" s="174">
        <v>10</v>
      </c>
      <c r="V103" s="174">
        <f t="shared" si="3"/>
        <v>75.788025889967656</v>
      </c>
      <c r="W103" s="93">
        <v>99</v>
      </c>
      <c r="X103" s="93">
        <f>VLOOKUP(F103,[5]Sheet7!$A$2:$C$173,3,0)</f>
        <v>64</v>
      </c>
      <c r="Y103" s="93" t="s">
        <v>402</v>
      </c>
      <c r="Z103" s="93">
        <v>172</v>
      </c>
      <c r="AA103" s="96"/>
      <c r="AB103" s="96"/>
      <c r="AC103" s="96"/>
      <c r="AD103" s="96"/>
    </row>
    <row r="104" spans="1:30" x14ac:dyDescent="0.2">
      <c r="A104" s="93" t="s">
        <v>1406</v>
      </c>
      <c r="B104" s="93" t="s">
        <v>713</v>
      </c>
      <c r="C104" s="93" t="s">
        <v>712</v>
      </c>
      <c r="D104" s="93" t="s">
        <v>711</v>
      </c>
      <c r="E104" s="93" t="s">
        <v>861</v>
      </c>
      <c r="F104" s="93" t="s">
        <v>860</v>
      </c>
      <c r="G104" s="174">
        <v>84.2</v>
      </c>
      <c r="H104" s="174">
        <v>1</v>
      </c>
      <c r="I104" s="174">
        <v>85.2</v>
      </c>
      <c r="J104" s="174">
        <v>78.601941747572795</v>
      </c>
      <c r="K104" s="174">
        <v>1</v>
      </c>
      <c r="L104" s="174">
        <v>79.601941747572795</v>
      </c>
      <c r="M104" s="174">
        <v>73.2</v>
      </c>
      <c r="N104" s="174">
        <v>0.5</v>
      </c>
      <c r="O104" s="174">
        <v>73.7</v>
      </c>
      <c r="P104" s="174">
        <v>0</v>
      </c>
      <c r="Q104" s="174">
        <v>0</v>
      </c>
      <c r="R104" s="174">
        <v>0</v>
      </c>
      <c r="S104" s="174">
        <v>60</v>
      </c>
      <c r="T104" s="174">
        <v>14</v>
      </c>
      <c r="U104" s="174">
        <v>74</v>
      </c>
      <c r="V104" s="174">
        <f t="shared" si="3"/>
        <v>75.606456310679604</v>
      </c>
      <c r="W104" s="93">
        <v>100</v>
      </c>
      <c r="X104" s="93">
        <f>VLOOKUP(F104,[5]Sheet7!$A$2:$C$173,3,0)</f>
        <v>97</v>
      </c>
      <c r="Y104" s="93" t="s">
        <v>402</v>
      </c>
      <c r="Z104" s="93">
        <v>172</v>
      </c>
      <c r="AA104" s="96"/>
      <c r="AB104" s="96"/>
      <c r="AC104" s="96"/>
      <c r="AD104" s="96"/>
    </row>
    <row r="105" spans="1:30" x14ac:dyDescent="0.2">
      <c r="A105" s="93" t="s">
        <v>1406</v>
      </c>
      <c r="B105" s="93" t="s">
        <v>713</v>
      </c>
      <c r="C105" s="93" t="s">
        <v>712</v>
      </c>
      <c r="D105" s="93" t="s">
        <v>725</v>
      </c>
      <c r="E105" s="93" t="s">
        <v>859</v>
      </c>
      <c r="F105" s="93" t="s">
        <v>858</v>
      </c>
      <c r="G105" s="174">
        <v>86</v>
      </c>
      <c r="H105" s="174">
        <v>0</v>
      </c>
      <c r="I105" s="174">
        <v>86</v>
      </c>
      <c r="J105" s="174">
        <v>75.485436893203897</v>
      </c>
      <c r="K105" s="174">
        <v>1</v>
      </c>
      <c r="L105" s="174">
        <v>76.485436893203897</v>
      </c>
      <c r="M105" s="174">
        <v>76.95</v>
      </c>
      <c r="N105" s="174">
        <v>0</v>
      </c>
      <c r="O105" s="174">
        <v>76.95</v>
      </c>
      <c r="P105" s="174">
        <v>45</v>
      </c>
      <c r="Q105" s="174">
        <v>0</v>
      </c>
      <c r="R105" s="174">
        <v>45</v>
      </c>
      <c r="S105" s="174">
        <v>60</v>
      </c>
      <c r="T105" s="174">
        <v>10</v>
      </c>
      <c r="U105" s="174">
        <v>70</v>
      </c>
      <c r="V105" s="174">
        <f t="shared" si="3"/>
        <v>75.561577669902917</v>
      </c>
      <c r="W105" s="93">
        <v>101</v>
      </c>
      <c r="X105" s="93">
        <f>VLOOKUP(F105,[5]Sheet7!$A$2:$C$173,3,0)</f>
        <v>130</v>
      </c>
      <c r="Y105" s="93" t="s">
        <v>402</v>
      </c>
      <c r="Z105" s="93">
        <v>172</v>
      </c>
      <c r="AA105" s="96"/>
      <c r="AB105" s="96"/>
      <c r="AC105" s="96"/>
      <c r="AD105" s="96"/>
    </row>
    <row r="106" spans="1:30" x14ac:dyDescent="0.2">
      <c r="A106" s="93" t="s">
        <v>1406</v>
      </c>
      <c r="B106" s="93" t="s">
        <v>713</v>
      </c>
      <c r="C106" s="93" t="s">
        <v>712</v>
      </c>
      <c r="D106" s="93" t="s">
        <v>725</v>
      </c>
      <c r="E106" s="93" t="s">
        <v>857</v>
      </c>
      <c r="F106" s="93" t="s">
        <v>856</v>
      </c>
      <c r="G106" s="174">
        <v>87.1666666666667</v>
      </c>
      <c r="H106" s="174">
        <v>0</v>
      </c>
      <c r="I106" s="174">
        <v>87.1666666666667</v>
      </c>
      <c r="J106" s="174">
        <v>80.398058252427205</v>
      </c>
      <c r="K106" s="174">
        <v>0</v>
      </c>
      <c r="L106" s="174">
        <v>80.398058252427205</v>
      </c>
      <c r="M106" s="174">
        <v>78.400000000000006</v>
      </c>
      <c r="N106" s="174">
        <v>0</v>
      </c>
      <c r="O106" s="174">
        <v>78.400000000000006</v>
      </c>
      <c r="P106" s="174">
        <v>25</v>
      </c>
      <c r="Q106" s="174">
        <v>0</v>
      </c>
      <c r="R106" s="174">
        <v>25</v>
      </c>
      <c r="S106" s="174">
        <v>24</v>
      </c>
      <c r="T106" s="174">
        <v>0</v>
      </c>
      <c r="U106" s="174">
        <v>24</v>
      </c>
      <c r="V106" s="174">
        <f t="shared" si="3"/>
        <v>75.385210355987084</v>
      </c>
      <c r="W106" s="93">
        <v>102</v>
      </c>
      <c r="X106" s="93">
        <f>VLOOKUP(F106,[5]Sheet7!$A$2:$C$173,3,0)</f>
        <v>81</v>
      </c>
      <c r="Y106" s="93" t="s">
        <v>402</v>
      </c>
      <c r="Z106" s="93">
        <v>172</v>
      </c>
      <c r="AA106" s="96"/>
      <c r="AB106" s="96"/>
      <c r="AC106" s="96"/>
      <c r="AD106" s="96"/>
    </row>
    <row r="107" spans="1:30" x14ac:dyDescent="0.2">
      <c r="A107" s="93" t="s">
        <v>1406</v>
      </c>
      <c r="B107" s="93" t="s">
        <v>713</v>
      </c>
      <c r="C107" s="93" t="s">
        <v>712</v>
      </c>
      <c r="D107" s="93" t="s">
        <v>711</v>
      </c>
      <c r="E107" s="93" t="s">
        <v>855</v>
      </c>
      <c r="F107" s="93" t="s">
        <v>854</v>
      </c>
      <c r="G107" s="174">
        <v>84.8</v>
      </c>
      <c r="H107" s="174">
        <v>1</v>
      </c>
      <c r="I107" s="174">
        <v>85.8</v>
      </c>
      <c r="J107" s="174">
        <v>76.582524271844704</v>
      </c>
      <c r="K107" s="174">
        <v>1</v>
      </c>
      <c r="L107" s="174">
        <v>77.582524271844704</v>
      </c>
      <c r="M107" s="174">
        <v>75.5</v>
      </c>
      <c r="N107" s="174">
        <v>5</v>
      </c>
      <c r="O107" s="174">
        <v>80.5</v>
      </c>
      <c r="P107" s="174">
        <v>20</v>
      </c>
      <c r="Q107" s="174">
        <v>5</v>
      </c>
      <c r="R107" s="174">
        <v>25</v>
      </c>
      <c r="S107" s="174">
        <v>60</v>
      </c>
      <c r="T107" s="174">
        <v>2.5</v>
      </c>
      <c r="U107" s="174">
        <v>62.5</v>
      </c>
      <c r="V107" s="174">
        <f t="shared" si="3"/>
        <v>75.166893203883532</v>
      </c>
      <c r="W107" s="93">
        <v>103</v>
      </c>
      <c r="X107" s="93">
        <f>VLOOKUP(F107,[5]Sheet7!$A$2:$C$173,3,0)</f>
        <v>116</v>
      </c>
      <c r="Y107" s="93" t="s">
        <v>402</v>
      </c>
      <c r="Z107" s="93">
        <v>172</v>
      </c>
      <c r="AA107" s="96"/>
      <c r="AB107" s="96"/>
      <c r="AC107" s="96"/>
      <c r="AD107" s="96"/>
    </row>
    <row r="108" spans="1:30" x14ac:dyDescent="0.2">
      <c r="A108" s="93" t="s">
        <v>1406</v>
      </c>
      <c r="B108" s="93" t="s">
        <v>713</v>
      </c>
      <c r="C108" s="93" t="s">
        <v>712</v>
      </c>
      <c r="D108" s="93" t="s">
        <v>716</v>
      </c>
      <c r="E108" s="93" t="s">
        <v>853</v>
      </c>
      <c r="F108" s="93" t="s">
        <v>852</v>
      </c>
      <c r="G108" s="174">
        <v>86.33</v>
      </c>
      <c r="H108" s="174">
        <v>0</v>
      </c>
      <c r="I108" s="174">
        <v>86.33</v>
      </c>
      <c r="J108" s="174">
        <v>77.708737864077705</v>
      </c>
      <c r="K108" s="174">
        <v>1</v>
      </c>
      <c r="L108" s="174">
        <v>78.708737864077705</v>
      </c>
      <c r="M108" s="174">
        <v>90.65</v>
      </c>
      <c r="N108" s="174">
        <v>0</v>
      </c>
      <c r="O108" s="174">
        <v>90.65</v>
      </c>
      <c r="P108" s="174">
        <v>45</v>
      </c>
      <c r="Q108" s="174">
        <v>0</v>
      </c>
      <c r="R108" s="174">
        <v>45</v>
      </c>
      <c r="S108" s="174">
        <v>13.68</v>
      </c>
      <c r="T108" s="174">
        <v>0</v>
      </c>
      <c r="U108" s="174">
        <v>13.68</v>
      </c>
      <c r="V108" s="174">
        <f t="shared" si="3"/>
        <v>75.13105339805827</v>
      </c>
      <c r="W108" s="93">
        <v>104</v>
      </c>
      <c r="X108" s="93">
        <f>VLOOKUP(F108,[5]Sheet7!$A$2:$C$173,3,0)</f>
        <v>107</v>
      </c>
      <c r="Y108" s="93" t="s">
        <v>402</v>
      </c>
      <c r="Z108" s="93">
        <v>172</v>
      </c>
      <c r="AA108" s="96"/>
      <c r="AB108" s="96"/>
      <c r="AC108" s="96"/>
      <c r="AD108" s="96"/>
    </row>
    <row r="109" spans="1:30" x14ac:dyDescent="0.2">
      <c r="A109" s="93" t="s">
        <v>1406</v>
      </c>
      <c r="B109" s="93" t="s">
        <v>713</v>
      </c>
      <c r="C109" s="93" t="s">
        <v>712</v>
      </c>
      <c r="D109" s="93" t="s">
        <v>719</v>
      </c>
      <c r="E109" s="93" t="s">
        <v>851</v>
      </c>
      <c r="F109" s="93" t="s">
        <v>850</v>
      </c>
      <c r="G109" s="174">
        <v>85.5</v>
      </c>
      <c r="H109" s="174">
        <v>0.5</v>
      </c>
      <c r="I109" s="174">
        <v>86</v>
      </c>
      <c r="J109" s="174">
        <v>81.417475728155296</v>
      </c>
      <c r="K109" s="174">
        <v>1</v>
      </c>
      <c r="L109" s="174">
        <v>82.417475728155296</v>
      </c>
      <c r="M109" s="174">
        <v>56.325000000000003</v>
      </c>
      <c r="N109" s="174">
        <v>0</v>
      </c>
      <c r="O109" s="174">
        <v>56.325000000000003</v>
      </c>
      <c r="P109" s="174">
        <v>25</v>
      </c>
      <c r="Q109" s="174">
        <v>0</v>
      </c>
      <c r="R109" s="174">
        <v>25</v>
      </c>
      <c r="S109" s="174">
        <v>0</v>
      </c>
      <c r="T109" s="174">
        <v>10</v>
      </c>
      <c r="U109" s="174">
        <v>10</v>
      </c>
      <c r="V109" s="174">
        <f t="shared" si="3"/>
        <v>74.979356796116463</v>
      </c>
      <c r="W109" s="93">
        <v>105</v>
      </c>
      <c r="X109" s="93">
        <f>VLOOKUP(F109,[5]Sheet7!$A$2:$C$173,3,0)</f>
        <v>75</v>
      </c>
      <c r="Y109" s="93" t="s">
        <v>414</v>
      </c>
      <c r="Z109" s="93">
        <v>172</v>
      </c>
      <c r="AA109" s="96"/>
      <c r="AB109" s="96"/>
      <c r="AC109" s="96"/>
      <c r="AD109" s="96"/>
    </row>
    <row r="110" spans="1:30" x14ac:dyDescent="0.2">
      <c r="A110" s="93" t="s">
        <v>1406</v>
      </c>
      <c r="B110" s="93" t="s">
        <v>713</v>
      </c>
      <c r="C110" s="93" t="s">
        <v>712</v>
      </c>
      <c r="D110" s="93" t="s">
        <v>711</v>
      </c>
      <c r="E110" s="93" t="s">
        <v>849</v>
      </c>
      <c r="F110" s="93" t="s">
        <v>848</v>
      </c>
      <c r="G110" s="174">
        <v>83</v>
      </c>
      <c r="H110" s="174">
        <v>0.5</v>
      </c>
      <c r="I110" s="174">
        <v>83.5</v>
      </c>
      <c r="J110" s="174">
        <v>78.509259259259295</v>
      </c>
      <c r="K110" s="174">
        <v>1</v>
      </c>
      <c r="L110" s="174">
        <v>79.509259259259295</v>
      </c>
      <c r="M110" s="174">
        <v>74</v>
      </c>
      <c r="N110" s="174">
        <v>0</v>
      </c>
      <c r="O110" s="174">
        <v>74</v>
      </c>
      <c r="P110" s="174">
        <v>0</v>
      </c>
      <c r="Q110" s="174">
        <v>0</v>
      </c>
      <c r="R110" s="174">
        <v>0</v>
      </c>
      <c r="S110" s="174">
        <v>60</v>
      </c>
      <c r="T110" s="174">
        <v>1.5249999999999999</v>
      </c>
      <c r="U110" s="174">
        <v>61.524999999999999</v>
      </c>
      <c r="V110" s="174">
        <f t="shared" si="3"/>
        <v>74.75819444444447</v>
      </c>
      <c r="W110" s="93">
        <v>106</v>
      </c>
      <c r="X110" s="93">
        <f>VLOOKUP(F110,[5]Sheet7!$A$2:$C$173,3,0)</f>
        <v>99</v>
      </c>
      <c r="Y110" s="93" t="s">
        <v>402</v>
      </c>
      <c r="Z110" s="93">
        <v>172</v>
      </c>
      <c r="AA110" s="96"/>
      <c r="AB110" s="96"/>
      <c r="AC110" s="96"/>
      <c r="AD110" s="96"/>
    </row>
    <row r="111" spans="1:30" x14ac:dyDescent="0.2">
      <c r="A111" s="93" t="s">
        <v>1406</v>
      </c>
      <c r="B111" s="93" t="s">
        <v>713</v>
      </c>
      <c r="C111" s="93" t="s">
        <v>712</v>
      </c>
      <c r="D111" s="93" t="s">
        <v>725</v>
      </c>
      <c r="E111" s="93" t="s">
        <v>847</v>
      </c>
      <c r="F111" s="93" t="s">
        <v>846</v>
      </c>
      <c r="G111" s="174">
        <v>85.3333333333333</v>
      </c>
      <c r="H111" s="174">
        <v>12.25</v>
      </c>
      <c r="I111" s="174">
        <v>97.5833333333333</v>
      </c>
      <c r="J111" s="174">
        <v>69.368932038834998</v>
      </c>
      <c r="K111" s="174">
        <v>0</v>
      </c>
      <c r="L111" s="174">
        <v>69.368932038834998</v>
      </c>
      <c r="M111" s="174">
        <v>72.150000000000006</v>
      </c>
      <c r="N111" s="174">
        <v>0</v>
      </c>
      <c r="O111" s="174">
        <v>72.150000000000006</v>
      </c>
      <c r="P111" s="174">
        <v>60</v>
      </c>
      <c r="Q111" s="174">
        <v>27</v>
      </c>
      <c r="R111" s="174">
        <v>87</v>
      </c>
      <c r="S111" s="174">
        <v>60</v>
      </c>
      <c r="T111" s="174">
        <v>40</v>
      </c>
      <c r="U111" s="174">
        <v>100</v>
      </c>
      <c r="V111" s="174">
        <f t="shared" si="3"/>
        <v>74.742532362459571</v>
      </c>
      <c r="W111" s="93">
        <v>107</v>
      </c>
      <c r="X111" s="93">
        <f>VLOOKUP(F111,[5]Sheet7!$A$2:$C$173,3,0)</f>
        <v>162</v>
      </c>
      <c r="Y111" s="93" t="s">
        <v>414</v>
      </c>
      <c r="Z111" s="93">
        <v>172</v>
      </c>
      <c r="AA111" s="94"/>
      <c r="AB111" s="94"/>
      <c r="AC111" s="94"/>
      <c r="AD111" s="93"/>
    </row>
    <row r="112" spans="1:30" x14ac:dyDescent="0.2">
      <c r="A112" s="93" t="s">
        <v>1406</v>
      </c>
      <c r="B112" s="93" t="s">
        <v>713</v>
      </c>
      <c r="C112" s="93" t="s">
        <v>712</v>
      </c>
      <c r="D112" s="93" t="s">
        <v>719</v>
      </c>
      <c r="E112" s="93" t="s">
        <v>845</v>
      </c>
      <c r="F112" s="93" t="s">
        <v>844</v>
      </c>
      <c r="G112" s="174">
        <v>84.8333333333333</v>
      </c>
      <c r="H112" s="174">
        <v>0</v>
      </c>
      <c r="I112" s="174">
        <v>84.8333333333333</v>
      </c>
      <c r="J112" s="174">
        <v>73.203883495145604</v>
      </c>
      <c r="K112" s="174">
        <v>1</v>
      </c>
      <c r="L112" s="174">
        <v>74.203883495145604</v>
      </c>
      <c r="M112" s="174">
        <v>88.55</v>
      </c>
      <c r="N112" s="174">
        <v>0.5</v>
      </c>
      <c r="O112" s="174">
        <v>89.05</v>
      </c>
      <c r="P112" s="174">
        <v>25</v>
      </c>
      <c r="Q112" s="174">
        <v>0</v>
      </c>
      <c r="R112" s="174">
        <v>25</v>
      </c>
      <c r="S112" s="174">
        <v>60</v>
      </c>
      <c r="T112" s="174">
        <v>38</v>
      </c>
      <c r="U112" s="174">
        <v>98</v>
      </c>
      <c r="V112" s="174">
        <f t="shared" si="3"/>
        <v>74.738745954692547</v>
      </c>
      <c r="W112" s="93">
        <v>108</v>
      </c>
      <c r="X112" s="93">
        <f>VLOOKUP(F112,[5]Sheet7!$A$2:$C$173,3,0)</f>
        <v>143</v>
      </c>
      <c r="Y112" s="93" t="s">
        <v>414</v>
      </c>
      <c r="Z112" s="93">
        <v>172</v>
      </c>
      <c r="AA112" s="96"/>
      <c r="AB112" s="96"/>
      <c r="AC112" s="96"/>
      <c r="AD112" s="96"/>
    </row>
    <row r="113" spans="1:30" x14ac:dyDescent="0.2">
      <c r="A113" s="93" t="s">
        <v>1406</v>
      </c>
      <c r="B113" s="93" t="s">
        <v>713</v>
      </c>
      <c r="C113" s="93" t="s">
        <v>712</v>
      </c>
      <c r="D113" s="93" t="s">
        <v>722</v>
      </c>
      <c r="E113" s="93" t="s">
        <v>843</v>
      </c>
      <c r="F113" s="93" t="s">
        <v>842</v>
      </c>
      <c r="G113" s="174">
        <v>84.6666666666667</v>
      </c>
      <c r="H113" s="174">
        <v>0</v>
      </c>
      <c r="I113" s="174">
        <v>84.6666666666667</v>
      </c>
      <c r="J113" s="174">
        <v>77.242718446601899</v>
      </c>
      <c r="K113" s="174">
        <v>1</v>
      </c>
      <c r="L113" s="174">
        <v>78.242718446601899</v>
      </c>
      <c r="M113" s="174">
        <v>79.95</v>
      </c>
      <c r="N113" s="174">
        <v>0</v>
      </c>
      <c r="O113" s="174">
        <v>79.95</v>
      </c>
      <c r="P113" s="174">
        <v>45</v>
      </c>
      <c r="Q113" s="174">
        <v>0</v>
      </c>
      <c r="R113" s="174">
        <v>45</v>
      </c>
      <c r="S113" s="174">
        <v>24</v>
      </c>
      <c r="T113" s="174">
        <v>0</v>
      </c>
      <c r="U113" s="174">
        <v>24</v>
      </c>
      <c r="V113" s="174">
        <f t="shared" si="3"/>
        <v>74.596205501618101</v>
      </c>
      <c r="W113" s="93">
        <v>109</v>
      </c>
      <c r="X113" s="93">
        <f>VLOOKUP(F113,[5]Sheet7!$A$2:$C$173,3,0)</f>
        <v>112</v>
      </c>
      <c r="Y113" s="93" t="s">
        <v>402</v>
      </c>
      <c r="Z113" s="93">
        <v>172</v>
      </c>
      <c r="AA113" s="96"/>
      <c r="AB113" s="96"/>
      <c r="AC113" s="96"/>
      <c r="AD113" s="96"/>
    </row>
    <row r="114" spans="1:30" x14ac:dyDescent="0.2">
      <c r="A114" s="93" t="s">
        <v>1406</v>
      </c>
      <c r="B114" s="93" t="s">
        <v>713</v>
      </c>
      <c r="C114" s="93" t="s">
        <v>712</v>
      </c>
      <c r="D114" s="93" t="s">
        <v>711</v>
      </c>
      <c r="E114" s="93" t="s">
        <v>841</v>
      </c>
      <c r="F114" s="93" t="s">
        <v>840</v>
      </c>
      <c r="G114" s="174">
        <v>84.6</v>
      </c>
      <c r="H114" s="174">
        <v>0</v>
      </c>
      <c r="I114" s="174">
        <v>84.6</v>
      </c>
      <c r="J114" s="174">
        <v>82.737864077669897</v>
      </c>
      <c r="K114" s="174">
        <v>0</v>
      </c>
      <c r="L114" s="174">
        <v>82.737864077669897</v>
      </c>
      <c r="M114" s="174">
        <v>80.8</v>
      </c>
      <c r="N114" s="174">
        <v>0</v>
      </c>
      <c r="O114" s="174">
        <v>80.8</v>
      </c>
      <c r="P114" s="174">
        <v>0</v>
      </c>
      <c r="Q114" s="174">
        <v>0</v>
      </c>
      <c r="R114" s="174">
        <v>0</v>
      </c>
      <c r="S114" s="174">
        <v>0</v>
      </c>
      <c r="T114" s="174">
        <v>0</v>
      </c>
      <c r="U114" s="174">
        <v>0</v>
      </c>
      <c r="V114" s="174">
        <f t="shared" si="3"/>
        <v>74.553398058252426</v>
      </c>
      <c r="W114" s="93">
        <v>110</v>
      </c>
      <c r="X114" s="93">
        <f>VLOOKUP(F114,[5]Sheet7!$A$2:$C$173,3,0)</f>
        <v>59</v>
      </c>
      <c r="Y114" s="93" t="s">
        <v>414</v>
      </c>
      <c r="Z114" s="93">
        <v>172</v>
      </c>
      <c r="AA114" s="96"/>
      <c r="AB114" s="96"/>
      <c r="AC114" s="96"/>
      <c r="AD114" s="96"/>
    </row>
    <row r="115" spans="1:30" x14ac:dyDescent="0.2">
      <c r="A115" s="93" t="s">
        <v>1406</v>
      </c>
      <c r="B115" s="93" t="s">
        <v>713</v>
      </c>
      <c r="C115" s="93" t="s">
        <v>712</v>
      </c>
      <c r="D115" s="93" t="s">
        <v>722</v>
      </c>
      <c r="E115" s="93" t="s">
        <v>839</v>
      </c>
      <c r="F115" s="93" t="s">
        <v>838</v>
      </c>
      <c r="G115" s="174">
        <v>85.1666666666667</v>
      </c>
      <c r="H115" s="174">
        <v>1.5</v>
      </c>
      <c r="I115" s="174">
        <v>86.6666666666667</v>
      </c>
      <c r="J115" s="174">
        <v>72.922330097087396</v>
      </c>
      <c r="K115" s="174">
        <v>1</v>
      </c>
      <c r="L115" s="174">
        <v>73.922330097087396</v>
      </c>
      <c r="M115" s="174">
        <v>70.2</v>
      </c>
      <c r="N115" s="174">
        <v>0</v>
      </c>
      <c r="O115" s="174">
        <v>70.2</v>
      </c>
      <c r="P115" s="174">
        <v>60</v>
      </c>
      <c r="Q115" s="174">
        <v>0</v>
      </c>
      <c r="R115" s="174">
        <v>60</v>
      </c>
      <c r="S115" s="174">
        <v>60</v>
      </c>
      <c r="T115" s="174">
        <v>15</v>
      </c>
      <c r="U115" s="174">
        <v>75</v>
      </c>
      <c r="V115" s="174">
        <f t="shared" si="3"/>
        <v>74.36841423948222</v>
      </c>
      <c r="W115" s="93">
        <v>111</v>
      </c>
      <c r="X115" s="93">
        <f>VLOOKUP(F115,[5]Sheet7!$A$2:$C$173,3,0)</f>
        <v>145</v>
      </c>
      <c r="Y115" s="93" t="s">
        <v>414</v>
      </c>
      <c r="Z115" s="93">
        <v>172</v>
      </c>
      <c r="AA115" s="94"/>
      <c r="AB115" s="94"/>
      <c r="AC115" s="94"/>
      <c r="AD115" s="93"/>
    </row>
    <row r="116" spans="1:30" x14ac:dyDescent="0.2">
      <c r="A116" s="93" t="s">
        <v>1406</v>
      </c>
      <c r="B116" s="93" t="s">
        <v>713</v>
      </c>
      <c r="C116" s="93" t="s">
        <v>712</v>
      </c>
      <c r="D116" s="93" t="s">
        <v>719</v>
      </c>
      <c r="E116" s="93" t="s">
        <v>837</v>
      </c>
      <c r="F116" s="93" t="s">
        <v>836</v>
      </c>
      <c r="G116" s="174">
        <v>85.6666666666667</v>
      </c>
      <c r="H116" s="174">
        <v>0</v>
      </c>
      <c r="I116" s="174">
        <v>85.6666666666667</v>
      </c>
      <c r="J116" s="174">
        <v>76.194174757281601</v>
      </c>
      <c r="K116" s="174">
        <v>1</v>
      </c>
      <c r="L116" s="174">
        <v>77.194174757281601</v>
      </c>
      <c r="M116" s="174">
        <v>61.75</v>
      </c>
      <c r="N116" s="174">
        <v>0</v>
      </c>
      <c r="O116" s="174">
        <v>61.75</v>
      </c>
      <c r="P116" s="174">
        <v>25</v>
      </c>
      <c r="Q116" s="174">
        <v>0</v>
      </c>
      <c r="R116" s="174">
        <v>25</v>
      </c>
      <c r="S116" s="174">
        <v>60</v>
      </c>
      <c r="T116" s="174">
        <v>10</v>
      </c>
      <c r="U116" s="174">
        <v>70</v>
      </c>
      <c r="V116" s="174">
        <f t="shared" si="3"/>
        <v>74.299797734627873</v>
      </c>
      <c r="W116" s="93">
        <v>112</v>
      </c>
      <c r="X116" s="93">
        <f>VLOOKUP(F116,[5]Sheet7!$A$2:$C$173,3,0)</f>
        <v>121</v>
      </c>
      <c r="Y116" s="93" t="s">
        <v>414</v>
      </c>
      <c r="Z116" s="93">
        <v>172</v>
      </c>
      <c r="AA116" s="96"/>
      <c r="AB116" s="96"/>
      <c r="AC116" s="96"/>
      <c r="AD116" s="96"/>
    </row>
    <row r="117" spans="1:30" x14ac:dyDescent="0.2">
      <c r="A117" s="93" t="s">
        <v>1406</v>
      </c>
      <c r="B117" s="93" t="s">
        <v>713</v>
      </c>
      <c r="C117" s="93" t="s">
        <v>712</v>
      </c>
      <c r="D117" s="93" t="s">
        <v>725</v>
      </c>
      <c r="E117" s="93" t="s">
        <v>835</v>
      </c>
      <c r="F117" s="93" t="s">
        <v>834</v>
      </c>
      <c r="G117" s="174">
        <v>85.3333333333333</v>
      </c>
      <c r="H117" s="174">
        <v>0</v>
      </c>
      <c r="I117" s="174">
        <v>85.3333333333333</v>
      </c>
      <c r="J117" s="174">
        <v>74.524271844660205</v>
      </c>
      <c r="K117" s="174">
        <v>1</v>
      </c>
      <c r="L117" s="174">
        <v>75.524271844660205</v>
      </c>
      <c r="M117" s="174">
        <v>68.849999999999994</v>
      </c>
      <c r="N117" s="174">
        <v>0.5</v>
      </c>
      <c r="O117" s="174">
        <v>69.349999999999994</v>
      </c>
      <c r="P117" s="174">
        <v>25</v>
      </c>
      <c r="Q117" s="174">
        <v>5</v>
      </c>
      <c r="R117" s="174">
        <v>30</v>
      </c>
      <c r="S117" s="174">
        <v>60</v>
      </c>
      <c r="T117" s="174">
        <v>16</v>
      </c>
      <c r="U117" s="174">
        <v>76</v>
      </c>
      <c r="V117" s="174">
        <f t="shared" si="3"/>
        <v>73.944037216828477</v>
      </c>
      <c r="W117" s="93">
        <v>113</v>
      </c>
      <c r="X117" s="93">
        <f>VLOOKUP(F117,[5]Sheet7!$A$2:$C$173,3,0)</f>
        <v>135</v>
      </c>
      <c r="Y117" s="93" t="s">
        <v>414</v>
      </c>
      <c r="Z117" s="93">
        <v>172</v>
      </c>
      <c r="AA117" s="96"/>
      <c r="AB117" s="96"/>
      <c r="AC117" s="96"/>
      <c r="AD117" s="96"/>
    </row>
    <row r="118" spans="1:30" x14ac:dyDescent="0.2">
      <c r="A118" s="93" t="s">
        <v>1406</v>
      </c>
      <c r="B118" s="93" t="s">
        <v>713</v>
      </c>
      <c r="C118" s="93" t="s">
        <v>712</v>
      </c>
      <c r="D118" s="93" t="s">
        <v>722</v>
      </c>
      <c r="E118" s="93" t="s">
        <v>833</v>
      </c>
      <c r="F118" s="93" t="s">
        <v>832</v>
      </c>
      <c r="G118" s="174">
        <v>85</v>
      </c>
      <c r="H118" s="174">
        <v>1</v>
      </c>
      <c r="I118" s="174">
        <v>86</v>
      </c>
      <c r="J118" s="174">
        <v>76.485436893203897</v>
      </c>
      <c r="K118" s="174">
        <v>0</v>
      </c>
      <c r="L118" s="174">
        <v>76.485436893203897</v>
      </c>
      <c r="M118" s="174">
        <v>69.25</v>
      </c>
      <c r="N118" s="174">
        <v>2</v>
      </c>
      <c r="O118" s="174">
        <v>71.25</v>
      </c>
      <c r="P118" s="174">
        <v>25</v>
      </c>
      <c r="Q118" s="174">
        <v>0</v>
      </c>
      <c r="R118" s="174">
        <v>25</v>
      </c>
      <c r="S118" s="174">
        <v>60</v>
      </c>
      <c r="T118" s="174">
        <v>1.5</v>
      </c>
      <c r="U118" s="174">
        <v>61.5</v>
      </c>
      <c r="V118" s="174">
        <f t="shared" si="3"/>
        <v>73.851577669902923</v>
      </c>
      <c r="W118" s="93">
        <v>114</v>
      </c>
      <c r="X118" s="93">
        <f>VLOOKUP(F118,[5]Sheet7!$A$2:$C$173,3,0)</f>
        <v>118</v>
      </c>
      <c r="Y118" s="93" t="s">
        <v>414</v>
      </c>
      <c r="Z118" s="93">
        <v>172</v>
      </c>
      <c r="AA118" s="96"/>
      <c r="AB118" s="96"/>
      <c r="AC118" s="96"/>
      <c r="AD118" s="96"/>
    </row>
    <row r="119" spans="1:30" x14ac:dyDescent="0.2">
      <c r="A119" s="93" t="s">
        <v>1406</v>
      </c>
      <c r="B119" s="93" t="s">
        <v>713</v>
      </c>
      <c r="C119" s="93" t="s">
        <v>712</v>
      </c>
      <c r="D119" s="93" t="s">
        <v>722</v>
      </c>
      <c r="E119" s="93" t="s">
        <v>831</v>
      </c>
      <c r="F119" s="93" t="s">
        <v>830</v>
      </c>
      <c r="G119" s="174">
        <v>85.5</v>
      </c>
      <c r="H119" s="174">
        <v>0</v>
      </c>
      <c r="I119" s="174">
        <v>85.5</v>
      </c>
      <c r="J119" s="174">
        <v>75.747572815533999</v>
      </c>
      <c r="K119" s="174">
        <v>1</v>
      </c>
      <c r="L119" s="174">
        <v>76.747572815533999</v>
      </c>
      <c r="M119" s="174">
        <v>67.525000000000006</v>
      </c>
      <c r="N119" s="174">
        <v>0</v>
      </c>
      <c r="O119" s="174">
        <v>67.525000000000006</v>
      </c>
      <c r="P119" s="174">
        <v>25</v>
      </c>
      <c r="Q119" s="174">
        <v>0</v>
      </c>
      <c r="R119" s="174">
        <v>25</v>
      </c>
      <c r="S119" s="174">
        <v>60</v>
      </c>
      <c r="T119" s="174">
        <v>0</v>
      </c>
      <c r="U119" s="174">
        <v>60</v>
      </c>
      <c r="V119" s="174">
        <f t="shared" si="3"/>
        <v>73.736929611650496</v>
      </c>
      <c r="W119" s="93">
        <v>115</v>
      </c>
      <c r="X119" s="93">
        <f>VLOOKUP(F119,[5]Sheet7!$A$2:$C$173,3,0)</f>
        <v>127</v>
      </c>
      <c r="Y119" s="93" t="s">
        <v>402</v>
      </c>
      <c r="Z119" s="93">
        <v>172</v>
      </c>
      <c r="AA119" s="96"/>
      <c r="AB119" s="96"/>
      <c r="AC119" s="96"/>
      <c r="AD119" s="96"/>
    </row>
    <row r="120" spans="1:30" x14ac:dyDescent="0.2">
      <c r="A120" s="93" t="s">
        <v>1406</v>
      </c>
      <c r="B120" s="93" t="s">
        <v>713</v>
      </c>
      <c r="C120" s="93" t="s">
        <v>712</v>
      </c>
      <c r="D120" s="93" t="s">
        <v>725</v>
      </c>
      <c r="E120" s="93" t="s">
        <v>829</v>
      </c>
      <c r="F120" s="93" t="s">
        <v>828</v>
      </c>
      <c r="G120" s="174">
        <v>86.3333333333333</v>
      </c>
      <c r="H120" s="174">
        <v>0</v>
      </c>
      <c r="I120" s="174">
        <v>86.3333333333333</v>
      </c>
      <c r="J120" s="174">
        <v>80.398058252427205</v>
      </c>
      <c r="K120" s="174">
        <v>1</v>
      </c>
      <c r="L120" s="174">
        <v>81.398058252427205</v>
      </c>
      <c r="M120" s="174">
        <v>67.7</v>
      </c>
      <c r="N120" s="174">
        <v>0</v>
      </c>
      <c r="O120" s="174">
        <v>67.7</v>
      </c>
      <c r="P120" s="174">
        <v>0</v>
      </c>
      <c r="Q120" s="174">
        <v>0</v>
      </c>
      <c r="R120" s="174">
        <v>0</v>
      </c>
      <c r="S120" s="174">
        <v>0</v>
      </c>
      <c r="T120" s="174">
        <v>0</v>
      </c>
      <c r="U120" s="174">
        <v>0</v>
      </c>
      <c r="V120" s="174">
        <f t="shared" si="3"/>
        <v>73.066877022653742</v>
      </c>
      <c r="W120" s="93">
        <v>116</v>
      </c>
      <c r="X120" s="93">
        <f>VLOOKUP(F120,[5]Sheet7!$A$2:$C$173,3,0)</f>
        <v>82</v>
      </c>
      <c r="Y120" s="93" t="s">
        <v>402</v>
      </c>
      <c r="Z120" s="93">
        <v>172</v>
      </c>
      <c r="AA120" s="96"/>
      <c r="AB120" s="96"/>
      <c r="AC120" s="96"/>
      <c r="AD120" s="96"/>
    </row>
    <row r="121" spans="1:30" x14ac:dyDescent="0.2">
      <c r="A121" s="93" t="s">
        <v>1406</v>
      </c>
      <c r="B121" s="93" t="s">
        <v>713</v>
      </c>
      <c r="C121" s="93" t="s">
        <v>712</v>
      </c>
      <c r="D121" s="93" t="s">
        <v>716</v>
      </c>
      <c r="E121" s="93" t="s">
        <v>827</v>
      </c>
      <c r="F121" s="93" t="s">
        <v>826</v>
      </c>
      <c r="G121" s="174">
        <v>84.5</v>
      </c>
      <c r="H121" s="174">
        <v>0</v>
      </c>
      <c r="I121" s="174">
        <v>84.5</v>
      </c>
      <c r="J121" s="174">
        <v>77.388349514563103</v>
      </c>
      <c r="K121" s="174">
        <v>0</v>
      </c>
      <c r="L121" s="174">
        <v>77.388349514563103</v>
      </c>
      <c r="M121" s="174">
        <v>68.2</v>
      </c>
      <c r="N121" s="174">
        <v>0</v>
      </c>
      <c r="O121" s="174">
        <v>68.2</v>
      </c>
      <c r="P121" s="174">
        <v>0</v>
      </c>
      <c r="Q121" s="174">
        <v>0</v>
      </c>
      <c r="R121" s="174">
        <v>0</v>
      </c>
      <c r="S121" s="174">
        <v>60</v>
      </c>
      <c r="T121" s="174">
        <v>3</v>
      </c>
      <c r="U121" s="174">
        <v>63</v>
      </c>
      <c r="V121" s="174">
        <f t="shared" si="3"/>
        <v>73.051262135922329</v>
      </c>
      <c r="W121" s="93">
        <v>117</v>
      </c>
      <c r="X121" s="93">
        <f>VLOOKUP(F121,[5]Sheet7!$A$2:$C$173,3,0)</f>
        <v>109</v>
      </c>
      <c r="Y121" s="93" t="s">
        <v>402</v>
      </c>
      <c r="Z121" s="93">
        <v>172</v>
      </c>
      <c r="AA121" s="96"/>
      <c r="AB121" s="96"/>
      <c r="AC121" s="96"/>
      <c r="AD121" s="96"/>
    </row>
    <row r="122" spans="1:30" x14ac:dyDescent="0.2">
      <c r="A122" s="93" t="s">
        <v>1406</v>
      </c>
      <c r="B122" s="93" t="s">
        <v>713</v>
      </c>
      <c r="C122" s="93" t="s">
        <v>712</v>
      </c>
      <c r="D122" s="93" t="s">
        <v>716</v>
      </c>
      <c r="E122" s="93" t="s">
        <v>825</v>
      </c>
      <c r="F122" s="93" t="s">
        <v>824</v>
      </c>
      <c r="G122" s="174">
        <v>86</v>
      </c>
      <c r="H122" s="174">
        <v>0</v>
      </c>
      <c r="I122" s="174">
        <v>86</v>
      </c>
      <c r="J122" s="174">
        <v>73.368932038834998</v>
      </c>
      <c r="K122" s="174">
        <v>1</v>
      </c>
      <c r="L122" s="174">
        <v>74.368932038834998</v>
      </c>
      <c r="M122" s="174">
        <v>75.3</v>
      </c>
      <c r="N122" s="174">
        <v>0</v>
      </c>
      <c r="O122" s="174">
        <v>75.3</v>
      </c>
      <c r="P122" s="174">
        <v>25</v>
      </c>
      <c r="Q122" s="174">
        <v>0</v>
      </c>
      <c r="R122" s="174">
        <v>25</v>
      </c>
      <c r="S122" s="174">
        <v>60</v>
      </c>
      <c r="T122" s="174">
        <v>10</v>
      </c>
      <c r="U122" s="174">
        <v>70</v>
      </c>
      <c r="V122" s="174">
        <f t="shared" si="3"/>
        <v>72.891699029126244</v>
      </c>
      <c r="W122" s="93">
        <v>118</v>
      </c>
      <c r="X122" s="93">
        <f>VLOOKUP(F122,[5]Sheet7!$A$2:$C$173,3,0)</f>
        <v>140</v>
      </c>
      <c r="Y122" s="93" t="s">
        <v>414</v>
      </c>
      <c r="Z122" s="93">
        <v>172</v>
      </c>
      <c r="AA122" s="96"/>
      <c r="AB122" s="96"/>
      <c r="AC122" s="96"/>
      <c r="AD122" s="96"/>
    </row>
    <row r="123" spans="1:30" x14ac:dyDescent="0.2">
      <c r="A123" s="93" t="s">
        <v>1406</v>
      </c>
      <c r="B123" s="93" t="s">
        <v>713</v>
      </c>
      <c r="C123" s="93" t="s">
        <v>712</v>
      </c>
      <c r="D123" s="93" t="s">
        <v>711</v>
      </c>
      <c r="E123" s="93" t="s">
        <v>823</v>
      </c>
      <c r="F123" s="93" t="s">
        <v>822</v>
      </c>
      <c r="G123" s="174">
        <v>84.8</v>
      </c>
      <c r="H123" s="174">
        <v>0</v>
      </c>
      <c r="I123" s="174">
        <v>84.8</v>
      </c>
      <c r="J123" s="174">
        <v>75.669902912621396</v>
      </c>
      <c r="K123" s="174">
        <v>0</v>
      </c>
      <c r="L123" s="174">
        <v>75.669902912621396</v>
      </c>
      <c r="M123" s="174">
        <v>80.025000000000006</v>
      </c>
      <c r="N123" s="174">
        <v>0</v>
      </c>
      <c r="O123" s="174">
        <v>80.025000000000006</v>
      </c>
      <c r="P123" s="174">
        <v>0</v>
      </c>
      <c r="Q123" s="174">
        <v>0</v>
      </c>
      <c r="R123" s="174">
        <v>0</v>
      </c>
      <c r="S123" s="174">
        <v>60</v>
      </c>
      <c r="T123" s="174">
        <v>4</v>
      </c>
      <c r="U123" s="174">
        <v>64</v>
      </c>
      <c r="V123" s="174">
        <f t="shared" si="3"/>
        <v>72.433677184466049</v>
      </c>
      <c r="W123" s="93">
        <v>119</v>
      </c>
      <c r="X123" s="93">
        <f>VLOOKUP(F123,[5]Sheet7!$A$2:$C$173,3,0)</f>
        <v>128</v>
      </c>
      <c r="Y123" s="93" t="s">
        <v>414</v>
      </c>
      <c r="Z123" s="93">
        <v>172</v>
      </c>
      <c r="AA123" s="96"/>
      <c r="AB123" s="96"/>
      <c r="AC123" s="96"/>
      <c r="AD123" s="96"/>
    </row>
    <row r="124" spans="1:30" x14ac:dyDescent="0.2">
      <c r="A124" s="93" t="s">
        <v>1406</v>
      </c>
      <c r="B124" s="93" t="s">
        <v>713</v>
      </c>
      <c r="C124" s="93" t="s">
        <v>712</v>
      </c>
      <c r="D124" s="93" t="s">
        <v>716</v>
      </c>
      <c r="E124" s="93" t="s">
        <v>821</v>
      </c>
      <c r="F124" s="93" t="s">
        <v>820</v>
      </c>
      <c r="G124" s="174">
        <v>87.33</v>
      </c>
      <c r="H124" s="174">
        <v>0</v>
      </c>
      <c r="I124" s="174">
        <v>87.33</v>
      </c>
      <c r="J124" s="174">
        <v>74.135922330097102</v>
      </c>
      <c r="K124" s="174">
        <v>1</v>
      </c>
      <c r="L124" s="174">
        <v>75.135922330097102</v>
      </c>
      <c r="M124" s="174">
        <v>76.3</v>
      </c>
      <c r="N124" s="174">
        <v>0</v>
      </c>
      <c r="O124" s="174">
        <v>76.3</v>
      </c>
      <c r="P124" s="174">
        <v>25</v>
      </c>
      <c r="Q124" s="174">
        <v>0</v>
      </c>
      <c r="R124" s="174">
        <v>25</v>
      </c>
      <c r="S124" s="174">
        <v>42</v>
      </c>
      <c r="T124" s="174">
        <v>0</v>
      </c>
      <c r="U124" s="174">
        <v>42</v>
      </c>
      <c r="V124" s="174">
        <f t="shared" si="3"/>
        <v>72.249941747572819</v>
      </c>
      <c r="W124" s="93">
        <v>120</v>
      </c>
      <c r="X124" s="93">
        <f>VLOOKUP(F124,[5]Sheet7!$A$2:$C$173,3,0)</f>
        <v>136</v>
      </c>
      <c r="Y124" s="93" t="s">
        <v>402</v>
      </c>
      <c r="Z124" s="93">
        <v>172</v>
      </c>
      <c r="AA124" s="96"/>
      <c r="AB124" s="96"/>
      <c r="AC124" s="96"/>
      <c r="AD124" s="96"/>
    </row>
    <row r="125" spans="1:30" x14ac:dyDescent="0.2">
      <c r="A125" s="93" t="s">
        <v>1406</v>
      </c>
      <c r="B125" s="93" t="s">
        <v>713</v>
      </c>
      <c r="C125" s="93" t="s">
        <v>712</v>
      </c>
      <c r="D125" s="93" t="s">
        <v>725</v>
      </c>
      <c r="E125" s="93" t="s">
        <v>819</v>
      </c>
      <c r="F125" s="93" t="s">
        <v>818</v>
      </c>
      <c r="G125" s="174">
        <v>86</v>
      </c>
      <c r="H125" s="174">
        <v>0.5</v>
      </c>
      <c r="I125" s="174">
        <v>86.5</v>
      </c>
      <c r="J125" s="174">
        <v>77.271844660194205</v>
      </c>
      <c r="K125" s="174">
        <v>0</v>
      </c>
      <c r="L125" s="174">
        <v>77.271844660194205</v>
      </c>
      <c r="M125" s="174">
        <v>75.55</v>
      </c>
      <c r="N125" s="174">
        <v>0</v>
      </c>
      <c r="O125" s="174">
        <v>75.55</v>
      </c>
      <c r="P125" s="174">
        <v>25</v>
      </c>
      <c r="Q125" s="174">
        <v>0</v>
      </c>
      <c r="R125" s="174">
        <v>25</v>
      </c>
      <c r="S125" s="174">
        <v>12</v>
      </c>
      <c r="T125" s="174">
        <v>0</v>
      </c>
      <c r="U125" s="174">
        <v>12</v>
      </c>
      <c r="V125" s="174">
        <f t="shared" si="3"/>
        <v>72.23138349514565</v>
      </c>
      <c r="W125" s="93">
        <v>121</v>
      </c>
      <c r="X125" s="93">
        <f>VLOOKUP(F125,[5]Sheet7!$A$2:$C$173,3,0)</f>
        <v>111</v>
      </c>
      <c r="Y125" s="93" t="s">
        <v>414</v>
      </c>
      <c r="Z125" s="93">
        <v>172</v>
      </c>
      <c r="AA125" s="96"/>
      <c r="AB125" s="96"/>
      <c r="AC125" s="96"/>
      <c r="AD125" s="96"/>
    </row>
    <row r="126" spans="1:30" x14ac:dyDescent="0.2">
      <c r="A126" s="93" t="s">
        <v>1406</v>
      </c>
      <c r="B126" s="93" t="s">
        <v>713</v>
      </c>
      <c r="C126" s="93" t="s">
        <v>712</v>
      </c>
      <c r="D126" s="93" t="s">
        <v>711</v>
      </c>
      <c r="E126" s="93" t="s">
        <v>817</v>
      </c>
      <c r="F126" s="93" t="s">
        <v>816</v>
      </c>
      <c r="G126" s="174">
        <v>84.6</v>
      </c>
      <c r="H126" s="174">
        <v>0</v>
      </c>
      <c r="I126" s="174">
        <v>84.6</v>
      </c>
      <c r="J126" s="174">
        <v>76.786407766990294</v>
      </c>
      <c r="K126" s="174">
        <v>0</v>
      </c>
      <c r="L126" s="174">
        <v>76.786407766990294</v>
      </c>
      <c r="M126" s="174">
        <v>59.4</v>
      </c>
      <c r="N126" s="174">
        <v>0</v>
      </c>
      <c r="O126" s="174">
        <v>59.4</v>
      </c>
      <c r="P126" s="174">
        <v>0</v>
      </c>
      <c r="Q126" s="174">
        <v>0</v>
      </c>
      <c r="R126" s="174">
        <v>0</v>
      </c>
      <c r="S126" s="174">
        <v>60</v>
      </c>
      <c r="T126" s="174">
        <v>4.0149999999999997</v>
      </c>
      <c r="U126" s="174">
        <v>64.015000000000001</v>
      </c>
      <c r="V126" s="174">
        <f t="shared" si="3"/>
        <v>72.220555825242712</v>
      </c>
      <c r="W126" s="93">
        <v>122</v>
      </c>
      <c r="X126" s="93">
        <f>VLOOKUP(F126,[5]Sheet7!$A$2:$C$173,3,0)</f>
        <v>114</v>
      </c>
      <c r="Y126" s="93" t="s">
        <v>414</v>
      </c>
      <c r="Z126" s="93">
        <v>172</v>
      </c>
      <c r="AA126" s="96"/>
      <c r="AB126" s="96"/>
      <c r="AC126" s="96"/>
      <c r="AD126" s="96"/>
    </row>
    <row r="127" spans="1:30" x14ac:dyDescent="0.2">
      <c r="A127" s="93" t="s">
        <v>1406</v>
      </c>
      <c r="B127" s="93" t="s">
        <v>713</v>
      </c>
      <c r="C127" s="93" t="s">
        <v>712</v>
      </c>
      <c r="D127" s="93" t="s">
        <v>716</v>
      </c>
      <c r="E127" s="93" t="s">
        <v>815</v>
      </c>
      <c r="F127" s="93" t="s">
        <v>814</v>
      </c>
      <c r="G127" s="174">
        <v>87.33</v>
      </c>
      <c r="H127" s="174">
        <v>0</v>
      </c>
      <c r="I127" s="174">
        <v>87.33</v>
      </c>
      <c r="J127" s="174">
        <v>78.223300970873794</v>
      </c>
      <c r="K127" s="174">
        <v>1</v>
      </c>
      <c r="L127" s="174">
        <v>79.223300970873794</v>
      </c>
      <c r="M127" s="174">
        <v>70.8</v>
      </c>
      <c r="N127" s="174">
        <v>0.5</v>
      </c>
      <c r="O127" s="174">
        <v>71.3</v>
      </c>
      <c r="P127" s="174">
        <v>0</v>
      </c>
      <c r="Q127" s="174">
        <v>0</v>
      </c>
      <c r="R127" s="174">
        <v>0</v>
      </c>
      <c r="S127" s="174">
        <v>0</v>
      </c>
      <c r="T127" s="174">
        <v>10</v>
      </c>
      <c r="U127" s="174">
        <v>10</v>
      </c>
      <c r="V127" s="174">
        <f t="shared" si="3"/>
        <v>72.21547572815534</v>
      </c>
      <c r="W127" s="93">
        <v>123</v>
      </c>
      <c r="X127" s="93">
        <f>VLOOKUP(F127,[5]Sheet7!$A$2:$C$173,3,0)</f>
        <v>102</v>
      </c>
      <c r="Y127" s="93" t="s">
        <v>402</v>
      </c>
      <c r="Z127" s="93">
        <v>172</v>
      </c>
      <c r="AA127" s="96"/>
      <c r="AB127" s="96"/>
      <c r="AC127" s="96"/>
      <c r="AD127" s="96"/>
    </row>
    <row r="128" spans="1:30" ht="13.5" customHeight="1" x14ac:dyDescent="0.2">
      <c r="A128" s="93" t="s">
        <v>1406</v>
      </c>
      <c r="B128" s="93" t="s">
        <v>713</v>
      </c>
      <c r="C128" s="93" t="s">
        <v>712</v>
      </c>
      <c r="D128" s="93" t="s">
        <v>719</v>
      </c>
      <c r="E128" s="93" t="s">
        <v>813</v>
      </c>
      <c r="F128" s="93" t="s">
        <v>812</v>
      </c>
      <c r="G128" s="174">
        <v>85.3333333333333</v>
      </c>
      <c r="H128" s="174">
        <v>0</v>
      </c>
      <c r="I128" s="174">
        <v>85.3333333333333</v>
      </c>
      <c r="J128" s="174">
        <v>78.0416666666667</v>
      </c>
      <c r="K128" s="174">
        <v>1</v>
      </c>
      <c r="L128" s="174">
        <v>79.0416666666667</v>
      </c>
      <c r="M128" s="174">
        <v>76.8</v>
      </c>
      <c r="N128" s="174">
        <v>0</v>
      </c>
      <c r="O128" s="174">
        <v>76.8</v>
      </c>
      <c r="P128" s="174">
        <v>0</v>
      </c>
      <c r="Q128" s="174">
        <v>0</v>
      </c>
      <c r="R128" s="174">
        <v>0</v>
      </c>
      <c r="S128" s="174">
        <v>0</v>
      </c>
      <c r="T128" s="174">
        <v>10</v>
      </c>
      <c r="U128" s="174">
        <v>10</v>
      </c>
      <c r="V128" s="174">
        <f t="shared" si="3"/>
        <v>72.154583333333363</v>
      </c>
      <c r="W128" s="93">
        <v>124</v>
      </c>
      <c r="X128" s="93">
        <f>VLOOKUP(F128,[5]Sheet7!$A$2:$C$173,3,0)</f>
        <v>105</v>
      </c>
      <c r="Y128" s="93" t="s">
        <v>402</v>
      </c>
      <c r="Z128" s="93">
        <v>172</v>
      </c>
      <c r="AA128" s="96"/>
      <c r="AB128" s="96"/>
      <c r="AC128" s="96"/>
      <c r="AD128" s="96"/>
    </row>
    <row r="129" spans="1:30" x14ac:dyDescent="0.2">
      <c r="A129" s="93" t="s">
        <v>1406</v>
      </c>
      <c r="B129" s="93" t="s">
        <v>713</v>
      </c>
      <c r="C129" s="93" t="s">
        <v>712</v>
      </c>
      <c r="D129" s="93" t="s">
        <v>719</v>
      </c>
      <c r="E129" s="93" t="s">
        <v>811</v>
      </c>
      <c r="F129" s="93" t="s">
        <v>810</v>
      </c>
      <c r="G129" s="174">
        <v>85.6666666666667</v>
      </c>
      <c r="H129" s="174">
        <v>0</v>
      </c>
      <c r="I129" s="174">
        <v>85.6666666666667</v>
      </c>
      <c r="J129" s="174">
        <v>76.194174757281601</v>
      </c>
      <c r="K129" s="174">
        <v>2</v>
      </c>
      <c r="L129" s="174">
        <v>78.194174757281601</v>
      </c>
      <c r="M129" s="174">
        <v>73.45</v>
      </c>
      <c r="N129" s="174">
        <v>0</v>
      </c>
      <c r="O129" s="174">
        <v>73.45</v>
      </c>
      <c r="P129" s="174">
        <v>25</v>
      </c>
      <c r="Q129" s="174">
        <v>0</v>
      </c>
      <c r="R129" s="174">
        <v>25</v>
      </c>
      <c r="S129" s="174">
        <v>0</v>
      </c>
      <c r="T129" s="174">
        <v>0</v>
      </c>
      <c r="U129" s="174">
        <v>0</v>
      </c>
      <c r="V129" s="174">
        <f t="shared" si="3"/>
        <v>72.134797734627867</v>
      </c>
      <c r="W129" s="93">
        <v>125</v>
      </c>
      <c r="X129" s="93">
        <f>VLOOKUP(F129,[5]Sheet7!$A$2:$C$173,3,0)</f>
        <v>122</v>
      </c>
      <c r="Y129" s="93" t="s">
        <v>402</v>
      </c>
      <c r="Z129" s="93">
        <v>172</v>
      </c>
      <c r="AA129" s="96"/>
      <c r="AB129" s="96"/>
      <c r="AC129" s="96"/>
      <c r="AD129" s="96"/>
    </row>
    <row r="130" spans="1:30" x14ac:dyDescent="0.2">
      <c r="A130" s="93" t="s">
        <v>1406</v>
      </c>
      <c r="B130" s="93" t="s">
        <v>713</v>
      </c>
      <c r="C130" s="93" t="s">
        <v>712</v>
      </c>
      <c r="D130" s="93" t="s">
        <v>716</v>
      </c>
      <c r="E130" s="93" t="s">
        <v>809</v>
      </c>
      <c r="F130" s="93" t="s">
        <v>808</v>
      </c>
      <c r="G130" s="174">
        <v>86.83</v>
      </c>
      <c r="H130" s="174">
        <v>0</v>
      </c>
      <c r="I130" s="174">
        <v>86.83</v>
      </c>
      <c r="J130" s="174">
        <v>76.233009708737896</v>
      </c>
      <c r="K130" s="174">
        <v>0</v>
      </c>
      <c r="L130" s="174">
        <v>76.233009708737896</v>
      </c>
      <c r="M130" s="174">
        <v>79.325000000000003</v>
      </c>
      <c r="N130" s="174">
        <v>0</v>
      </c>
      <c r="O130" s="174">
        <v>79.325000000000003</v>
      </c>
      <c r="P130" s="174">
        <v>0</v>
      </c>
      <c r="Q130" s="174">
        <v>0</v>
      </c>
      <c r="R130" s="174">
        <v>0</v>
      </c>
      <c r="S130" s="174">
        <v>36</v>
      </c>
      <c r="T130" s="174">
        <v>10</v>
      </c>
      <c r="U130" s="174">
        <v>46</v>
      </c>
      <c r="V130" s="174">
        <f t="shared" si="3"/>
        <v>72.124007281553432</v>
      </c>
      <c r="W130" s="93">
        <v>126</v>
      </c>
      <c r="X130" s="93">
        <f>VLOOKUP(F130,[5]Sheet7!$A$2:$C$173,3,0)</f>
        <v>120</v>
      </c>
      <c r="Y130" s="93" t="s">
        <v>402</v>
      </c>
      <c r="Z130" s="93">
        <v>172</v>
      </c>
      <c r="AA130" s="96"/>
      <c r="AB130" s="96"/>
      <c r="AC130" s="96"/>
      <c r="AD130" s="96"/>
    </row>
    <row r="131" spans="1:30" x14ac:dyDescent="0.2">
      <c r="A131" s="93" t="s">
        <v>1406</v>
      </c>
      <c r="B131" s="93" t="s">
        <v>713</v>
      </c>
      <c r="C131" s="93" t="s">
        <v>712</v>
      </c>
      <c r="D131" s="93" t="s">
        <v>722</v>
      </c>
      <c r="E131" s="93" t="s">
        <v>807</v>
      </c>
      <c r="F131" s="93" t="s">
        <v>806</v>
      </c>
      <c r="G131" s="174">
        <v>84.5</v>
      </c>
      <c r="H131" s="174">
        <v>0</v>
      </c>
      <c r="I131" s="174">
        <v>84.5</v>
      </c>
      <c r="J131" s="174">
        <v>74.077669902912604</v>
      </c>
      <c r="K131" s="174">
        <v>1</v>
      </c>
      <c r="L131" s="174">
        <v>75.077669902912604</v>
      </c>
      <c r="M131" s="174">
        <v>73.75</v>
      </c>
      <c r="N131" s="174">
        <v>0</v>
      </c>
      <c r="O131" s="174">
        <v>73.75</v>
      </c>
      <c r="P131" s="174">
        <v>45</v>
      </c>
      <c r="Q131" s="174">
        <v>0</v>
      </c>
      <c r="R131" s="174">
        <v>45</v>
      </c>
      <c r="S131" s="174">
        <v>24</v>
      </c>
      <c r="T131" s="174">
        <v>0</v>
      </c>
      <c r="U131" s="174">
        <v>24</v>
      </c>
      <c r="V131" s="174">
        <f t="shared" si="3"/>
        <v>71.895752427184462</v>
      </c>
      <c r="W131" s="93">
        <v>127</v>
      </c>
      <c r="X131" s="93">
        <f>VLOOKUP(F131,[5]Sheet7!$A$2:$C$173,3,0)</f>
        <v>137</v>
      </c>
      <c r="Y131" s="93" t="s">
        <v>414</v>
      </c>
      <c r="Z131" s="93">
        <v>172</v>
      </c>
      <c r="AA131" s="96"/>
      <c r="AB131" s="96"/>
      <c r="AC131" s="96"/>
      <c r="AD131" s="96"/>
    </row>
    <row r="132" spans="1:30" x14ac:dyDescent="0.2">
      <c r="A132" s="93" t="s">
        <v>1406</v>
      </c>
      <c r="B132" s="93" t="s">
        <v>713</v>
      </c>
      <c r="C132" s="93" t="s">
        <v>712</v>
      </c>
      <c r="D132" s="93" t="s">
        <v>725</v>
      </c>
      <c r="E132" s="93" t="s">
        <v>805</v>
      </c>
      <c r="F132" s="93" t="s">
        <v>804</v>
      </c>
      <c r="G132" s="174">
        <v>85.3333333333333</v>
      </c>
      <c r="H132" s="174">
        <v>0.5</v>
      </c>
      <c r="I132" s="174">
        <v>85.8333333333333</v>
      </c>
      <c r="J132" s="174">
        <v>72.572815533980602</v>
      </c>
      <c r="K132" s="174">
        <v>1</v>
      </c>
      <c r="L132" s="174">
        <v>73.572815533980602</v>
      </c>
      <c r="M132" s="174">
        <v>71.75</v>
      </c>
      <c r="N132" s="174">
        <v>0</v>
      </c>
      <c r="O132" s="174">
        <v>71.75</v>
      </c>
      <c r="P132" s="174">
        <v>25</v>
      </c>
      <c r="Q132" s="174">
        <v>0</v>
      </c>
      <c r="R132" s="174">
        <v>25</v>
      </c>
      <c r="S132" s="174">
        <v>60</v>
      </c>
      <c r="T132" s="174">
        <v>2.5</v>
      </c>
      <c r="U132" s="174">
        <v>62.5</v>
      </c>
      <c r="V132" s="174">
        <f t="shared" si="3"/>
        <v>71.72544498381879</v>
      </c>
      <c r="W132" s="93">
        <v>128</v>
      </c>
      <c r="X132" s="93">
        <f>VLOOKUP(F132,[5]Sheet7!$A$2:$C$173,3,0)</f>
        <v>147</v>
      </c>
      <c r="Y132" s="93" t="s">
        <v>414</v>
      </c>
      <c r="Z132" s="93">
        <v>172</v>
      </c>
      <c r="AA132" s="94"/>
      <c r="AB132" s="94"/>
      <c r="AC132" s="94"/>
      <c r="AD132" s="93"/>
    </row>
    <row r="133" spans="1:30" x14ac:dyDescent="0.2">
      <c r="A133" s="93" t="s">
        <v>1406</v>
      </c>
      <c r="B133" s="93" t="s">
        <v>713</v>
      </c>
      <c r="C133" s="93" t="s">
        <v>712</v>
      </c>
      <c r="D133" s="93" t="s">
        <v>722</v>
      </c>
      <c r="E133" s="93" t="s">
        <v>803</v>
      </c>
      <c r="F133" s="93" t="s">
        <v>802</v>
      </c>
      <c r="G133" s="174">
        <v>87</v>
      </c>
      <c r="H133" s="174">
        <v>0</v>
      </c>
      <c r="I133" s="174">
        <v>87</v>
      </c>
      <c r="J133" s="174">
        <v>76.368932038834998</v>
      </c>
      <c r="K133" s="174">
        <v>0</v>
      </c>
      <c r="L133" s="174">
        <v>76.368932038834998</v>
      </c>
      <c r="M133" s="174">
        <v>69.400000000000006</v>
      </c>
      <c r="N133" s="174">
        <v>0</v>
      </c>
      <c r="O133" s="174">
        <v>69.400000000000006</v>
      </c>
      <c r="P133" s="174">
        <v>0</v>
      </c>
      <c r="Q133" s="174">
        <v>0</v>
      </c>
      <c r="R133" s="174">
        <v>0</v>
      </c>
      <c r="S133" s="174">
        <v>42</v>
      </c>
      <c r="T133" s="174">
        <v>0</v>
      </c>
      <c r="U133" s="174">
        <v>42</v>
      </c>
      <c r="V133" s="174">
        <f t="shared" ref="V133:V164" si="4">I133*0.1+L133*0.75+O133*0.05+R133*0.05+0.05*U133</f>
        <v>71.546699029126245</v>
      </c>
      <c r="W133" s="93">
        <v>129</v>
      </c>
      <c r="X133" s="93">
        <f>VLOOKUP(F133,[5]Sheet7!$A$2:$C$173,3,0)</f>
        <v>119</v>
      </c>
      <c r="Y133" s="93" t="s">
        <v>402</v>
      </c>
      <c r="Z133" s="93">
        <v>172</v>
      </c>
      <c r="AA133" s="96"/>
      <c r="AB133" s="96"/>
      <c r="AC133" s="96"/>
      <c r="AD133" s="96"/>
    </row>
    <row r="134" spans="1:30" x14ac:dyDescent="0.2">
      <c r="A134" s="93" t="s">
        <v>1406</v>
      </c>
      <c r="B134" s="93" t="s">
        <v>713</v>
      </c>
      <c r="C134" s="93" t="s">
        <v>712</v>
      </c>
      <c r="D134" s="93" t="s">
        <v>711</v>
      </c>
      <c r="E134" s="93" t="s">
        <v>801</v>
      </c>
      <c r="F134" s="93" t="s">
        <v>800</v>
      </c>
      <c r="G134" s="174">
        <v>84.6</v>
      </c>
      <c r="H134" s="174">
        <v>0</v>
      </c>
      <c r="I134" s="174">
        <v>84.6</v>
      </c>
      <c r="J134" s="174">
        <v>79.009708737864102</v>
      </c>
      <c r="K134" s="174">
        <v>0</v>
      </c>
      <c r="L134" s="174">
        <v>79.009708737864102</v>
      </c>
      <c r="M134" s="174">
        <v>71.95</v>
      </c>
      <c r="N134" s="174">
        <v>0</v>
      </c>
      <c r="O134" s="174">
        <v>71.95</v>
      </c>
      <c r="P134" s="174">
        <v>0</v>
      </c>
      <c r="Q134" s="174">
        <v>0</v>
      </c>
      <c r="R134" s="174">
        <v>0</v>
      </c>
      <c r="S134" s="174">
        <v>0</v>
      </c>
      <c r="T134" s="174">
        <v>0</v>
      </c>
      <c r="U134" s="174">
        <v>0</v>
      </c>
      <c r="V134" s="174">
        <f t="shared" si="4"/>
        <v>71.314781553398063</v>
      </c>
      <c r="W134" s="93">
        <v>130</v>
      </c>
      <c r="X134" s="93">
        <f>VLOOKUP(F134,[5]Sheet7!$A$2:$C$173,3,0)</f>
        <v>94</v>
      </c>
      <c r="Y134" s="93" t="s">
        <v>402</v>
      </c>
      <c r="Z134" s="93">
        <v>172</v>
      </c>
      <c r="AA134" s="96"/>
      <c r="AB134" s="96"/>
      <c r="AC134" s="96"/>
      <c r="AD134" s="96"/>
    </row>
    <row r="135" spans="1:30" x14ac:dyDescent="0.2">
      <c r="A135" s="93" t="s">
        <v>1406</v>
      </c>
      <c r="B135" s="93" t="s">
        <v>713</v>
      </c>
      <c r="C135" s="93" t="s">
        <v>712</v>
      </c>
      <c r="D135" s="93" t="s">
        <v>711</v>
      </c>
      <c r="E135" s="93" t="s">
        <v>799</v>
      </c>
      <c r="F135" s="93" t="s">
        <v>798</v>
      </c>
      <c r="G135" s="174">
        <v>84.2</v>
      </c>
      <c r="H135" s="174">
        <v>0</v>
      </c>
      <c r="I135" s="174">
        <v>84.2</v>
      </c>
      <c r="J135" s="174">
        <v>78.5631067961165</v>
      </c>
      <c r="K135" s="174">
        <v>1</v>
      </c>
      <c r="L135" s="174">
        <v>79.5631067961165</v>
      </c>
      <c r="M135" s="174">
        <v>62.15</v>
      </c>
      <c r="N135" s="174">
        <v>0</v>
      </c>
      <c r="O135" s="174">
        <v>62.15</v>
      </c>
      <c r="P135" s="174">
        <v>0</v>
      </c>
      <c r="Q135" s="174">
        <v>0</v>
      </c>
      <c r="R135" s="174">
        <v>0</v>
      </c>
      <c r="S135" s="174">
        <v>0</v>
      </c>
      <c r="T135" s="174">
        <v>0</v>
      </c>
      <c r="U135" s="174">
        <v>0</v>
      </c>
      <c r="V135" s="174">
        <f t="shared" si="4"/>
        <v>71.199830097087371</v>
      </c>
      <c r="W135" s="93">
        <v>131</v>
      </c>
      <c r="X135" s="93">
        <f>VLOOKUP(F135,[5]Sheet7!$A$2:$C$173,3,0)</f>
        <v>98</v>
      </c>
      <c r="Y135" s="93" t="s">
        <v>414</v>
      </c>
      <c r="Z135" s="93">
        <v>172</v>
      </c>
      <c r="AA135" s="96"/>
      <c r="AB135" s="96"/>
      <c r="AC135" s="96"/>
      <c r="AD135" s="96"/>
    </row>
    <row r="136" spans="1:30" x14ac:dyDescent="0.2">
      <c r="A136" s="93" t="s">
        <v>1406</v>
      </c>
      <c r="B136" s="93" t="s">
        <v>713</v>
      </c>
      <c r="C136" s="93" t="s">
        <v>712</v>
      </c>
      <c r="D136" s="93" t="s">
        <v>711</v>
      </c>
      <c r="E136" s="93" t="s">
        <v>797</v>
      </c>
      <c r="F136" s="93" t="s">
        <v>796</v>
      </c>
      <c r="G136" s="174">
        <v>84.2</v>
      </c>
      <c r="H136" s="174">
        <v>0</v>
      </c>
      <c r="I136" s="174">
        <v>84.2</v>
      </c>
      <c r="J136" s="174">
        <v>79.6893203883495</v>
      </c>
      <c r="K136" s="174">
        <v>0</v>
      </c>
      <c r="L136" s="174">
        <v>79.6893203883495</v>
      </c>
      <c r="M136" s="174">
        <v>60</v>
      </c>
      <c r="N136" s="174">
        <v>0</v>
      </c>
      <c r="O136" s="174">
        <v>60</v>
      </c>
      <c r="P136" s="174">
        <v>0</v>
      </c>
      <c r="Q136" s="174">
        <v>0</v>
      </c>
      <c r="R136" s="174">
        <v>0</v>
      </c>
      <c r="S136" s="174">
        <v>0</v>
      </c>
      <c r="T136" s="174">
        <v>0</v>
      </c>
      <c r="U136" s="174">
        <v>0</v>
      </c>
      <c r="V136" s="174">
        <f t="shared" si="4"/>
        <v>71.18699029126212</v>
      </c>
      <c r="W136" s="93">
        <v>132</v>
      </c>
      <c r="X136" s="93">
        <f>VLOOKUP(F136,[5]Sheet7!$A$2:$C$173,3,0)</f>
        <v>87</v>
      </c>
      <c r="Y136" s="93" t="s">
        <v>402</v>
      </c>
      <c r="Z136" s="93">
        <v>172</v>
      </c>
      <c r="AA136" s="96"/>
      <c r="AB136" s="96"/>
      <c r="AC136" s="96"/>
      <c r="AD136" s="96"/>
    </row>
    <row r="137" spans="1:30" x14ac:dyDescent="0.2">
      <c r="A137" s="93" t="s">
        <v>1406</v>
      </c>
      <c r="B137" s="93" t="s">
        <v>713</v>
      </c>
      <c r="C137" s="93" t="s">
        <v>712</v>
      </c>
      <c r="D137" s="93" t="s">
        <v>719</v>
      </c>
      <c r="E137" s="93" t="s">
        <v>795</v>
      </c>
      <c r="F137" s="93" t="s">
        <v>794</v>
      </c>
      <c r="G137" s="174">
        <v>86</v>
      </c>
      <c r="H137" s="174">
        <v>0</v>
      </c>
      <c r="I137" s="174">
        <v>86</v>
      </c>
      <c r="J137" s="174">
        <v>77.2291666666666</v>
      </c>
      <c r="K137" s="174">
        <v>0</v>
      </c>
      <c r="L137" s="174">
        <v>77.2291666666666</v>
      </c>
      <c r="M137" s="174">
        <v>82.025000000000006</v>
      </c>
      <c r="N137" s="174">
        <v>0</v>
      </c>
      <c r="O137" s="174">
        <v>82.025000000000006</v>
      </c>
      <c r="P137" s="174">
        <v>0</v>
      </c>
      <c r="Q137" s="174">
        <v>0</v>
      </c>
      <c r="R137" s="174">
        <v>0</v>
      </c>
      <c r="S137" s="174">
        <v>0</v>
      </c>
      <c r="T137" s="174">
        <v>10</v>
      </c>
      <c r="U137" s="174">
        <v>10</v>
      </c>
      <c r="V137" s="174">
        <f t="shared" si="4"/>
        <v>71.123124999999959</v>
      </c>
      <c r="W137" s="93">
        <v>133</v>
      </c>
      <c r="X137" s="93">
        <f>VLOOKUP(F137,[5]Sheet7!$A$2:$C$173,3,0)</f>
        <v>113</v>
      </c>
      <c r="Y137" s="93" t="s">
        <v>402</v>
      </c>
      <c r="Z137" s="93">
        <v>172</v>
      </c>
      <c r="AA137" s="96"/>
      <c r="AB137" s="96"/>
      <c r="AC137" s="96"/>
      <c r="AD137" s="96"/>
    </row>
    <row r="138" spans="1:30" x14ac:dyDescent="0.2">
      <c r="A138" s="93" t="s">
        <v>1406</v>
      </c>
      <c r="B138" s="93" t="s">
        <v>713</v>
      </c>
      <c r="C138" s="93" t="s">
        <v>712</v>
      </c>
      <c r="D138" s="93" t="s">
        <v>711</v>
      </c>
      <c r="E138" s="93" t="s">
        <v>793</v>
      </c>
      <c r="F138" s="93" t="s">
        <v>792</v>
      </c>
      <c r="G138" s="174">
        <v>84</v>
      </c>
      <c r="H138" s="174">
        <v>1</v>
      </c>
      <c r="I138" s="174">
        <v>85</v>
      </c>
      <c r="J138" s="174">
        <v>72.339805825242706</v>
      </c>
      <c r="K138" s="174">
        <v>1</v>
      </c>
      <c r="L138" s="174">
        <v>73.339805825242706</v>
      </c>
      <c r="M138" s="174">
        <v>76.7</v>
      </c>
      <c r="N138" s="174">
        <v>0.5</v>
      </c>
      <c r="O138" s="174">
        <v>77.2</v>
      </c>
      <c r="P138" s="174">
        <v>0</v>
      </c>
      <c r="Q138" s="174">
        <v>0</v>
      </c>
      <c r="R138" s="174">
        <v>0</v>
      </c>
      <c r="S138" s="174">
        <v>60</v>
      </c>
      <c r="T138" s="174">
        <v>14</v>
      </c>
      <c r="U138" s="174">
        <v>74</v>
      </c>
      <c r="V138" s="174">
        <f t="shared" si="4"/>
        <v>71.064854368932032</v>
      </c>
      <c r="W138" s="93">
        <v>134</v>
      </c>
      <c r="X138" s="93">
        <f>VLOOKUP(F138,[5]Sheet7!$A$2:$C$173,3,0)</f>
        <v>151</v>
      </c>
      <c r="Y138" s="93" t="s">
        <v>414</v>
      </c>
      <c r="Z138" s="93">
        <v>172</v>
      </c>
      <c r="AA138" s="94"/>
      <c r="AB138" s="94"/>
      <c r="AC138" s="94"/>
      <c r="AD138" s="93"/>
    </row>
    <row r="139" spans="1:30" x14ac:dyDescent="0.2">
      <c r="A139" s="93" t="s">
        <v>1406</v>
      </c>
      <c r="B139" s="93" t="s">
        <v>713</v>
      </c>
      <c r="C139" s="93" t="s">
        <v>712</v>
      </c>
      <c r="D139" s="93" t="s">
        <v>711</v>
      </c>
      <c r="E139" s="93" t="s">
        <v>791</v>
      </c>
      <c r="F139" s="93" t="s">
        <v>790</v>
      </c>
      <c r="G139" s="174">
        <v>87</v>
      </c>
      <c r="H139" s="174">
        <v>3</v>
      </c>
      <c r="I139" s="174">
        <v>90</v>
      </c>
      <c r="J139" s="174">
        <v>72.504854368932001</v>
      </c>
      <c r="K139" s="174">
        <v>0</v>
      </c>
      <c r="L139" s="174">
        <v>72.504854368932001</v>
      </c>
      <c r="M139" s="174">
        <v>80.2</v>
      </c>
      <c r="N139" s="174">
        <v>0.5</v>
      </c>
      <c r="O139" s="174">
        <v>80.7</v>
      </c>
      <c r="P139" s="174">
        <v>40</v>
      </c>
      <c r="Q139" s="174">
        <v>15</v>
      </c>
      <c r="R139" s="174">
        <v>55</v>
      </c>
      <c r="S139" s="174">
        <v>18</v>
      </c>
      <c r="T139" s="174">
        <v>0</v>
      </c>
      <c r="U139" s="174">
        <v>18</v>
      </c>
      <c r="V139" s="174">
        <f t="shared" si="4"/>
        <v>71.063640776699003</v>
      </c>
      <c r="W139" s="93">
        <v>135</v>
      </c>
      <c r="X139" s="93">
        <f>VLOOKUP(F139,[5]Sheet7!$A$2:$C$173,3,0)</f>
        <v>149</v>
      </c>
      <c r="Y139" s="93" t="s">
        <v>402</v>
      </c>
      <c r="Z139" s="93">
        <v>172</v>
      </c>
      <c r="AA139" s="94"/>
      <c r="AB139" s="94"/>
      <c r="AC139" s="94"/>
      <c r="AD139" s="93"/>
    </row>
    <row r="140" spans="1:30" x14ac:dyDescent="0.2">
      <c r="A140" s="93" t="s">
        <v>1406</v>
      </c>
      <c r="B140" s="93" t="s">
        <v>713</v>
      </c>
      <c r="C140" s="93" t="s">
        <v>712</v>
      </c>
      <c r="D140" s="93" t="s">
        <v>722</v>
      </c>
      <c r="E140" s="93" t="s">
        <v>789</v>
      </c>
      <c r="F140" s="93" t="s">
        <v>788</v>
      </c>
      <c r="G140" s="174">
        <v>84.3333333333333</v>
      </c>
      <c r="H140" s="174">
        <v>0</v>
      </c>
      <c r="I140" s="174">
        <v>84.3333333333333</v>
      </c>
      <c r="J140" s="174">
        <v>77.388349514563103</v>
      </c>
      <c r="K140" s="174">
        <v>1</v>
      </c>
      <c r="L140" s="174">
        <v>78.388349514563103</v>
      </c>
      <c r="M140" s="174">
        <v>69.5</v>
      </c>
      <c r="N140" s="174">
        <v>0</v>
      </c>
      <c r="O140" s="174">
        <v>69.5</v>
      </c>
      <c r="P140" s="174">
        <v>0</v>
      </c>
      <c r="Q140" s="174">
        <v>0</v>
      </c>
      <c r="R140" s="174">
        <v>0</v>
      </c>
      <c r="S140" s="174">
        <v>0</v>
      </c>
      <c r="T140" s="174">
        <v>0</v>
      </c>
      <c r="U140" s="174">
        <v>0</v>
      </c>
      <c r="V140" s="174">
        <f t="shared" si="4"/>
        <v>70.699595469255655</v>
      </c>
      <c r="W140" s="93">
        <v>136</v>
      </c>
      <c r="X140" s="93">
        <f>VLOOKUP(F140,[5]Sheet7!$A$2:$C$173,3,0)</f>
        <v>110</v>
      </c>
      <c r="Y140" s="93" t="s">
        <v>414</v>
      </c>
      <c r="Z140" s="93">
        <v>172</v>
      </c>
      <c r="AA140" s="96"/>
      <c r="AB140" s="96"/>
      <c r="AC140" s="96"/>
      <c r="AD140" s="96"/>
    </row>
    <row r="141" spans="1:30" x14ac:dyDescent="0.2">
      <c r="A141" s="93" t="s">
        <v>1406</v>
      </c>
      <c r="B141" s="93" t="s">
        <v>713</v>
      </c>
      <c r="C141" s="93" t="s">
        <v>712</v>
      </c>
      <c r="D141" s="93" t="s">
        <v>722</v>
      </c>
      <c r="E141" s="93" t="s">
        <v>787</v>
      </c>
      <c r="F141" s="93" t="s">
        <v>786</v>
      </c>
      <c r="G141" s="174">
        <v>84.1666666666667</v>
      </c>
      <c r="H141" s="174">
        <v>0</v>
      </c>
      <c r="I141" s="174">
        <v>84.1666666666667</v>
      </c>
      <c r="J141" s="174">
        <v>76.766990291262104</v>
      </c>
      <c r="K141" s="174">
        <v>1</v>
      </c>
      <c r="L141" s="174">
        <v>77.766990291262104</v>
      </c>
      <c r="M141" s="174">
        <v>77.75</v>
      </c>
      <c r="N141" s="174">
        <v>0</v>
      </c>
      <c r="O141" s="174">
        <v>77.75</v>
      </c>
      <c r="P141" s="174">
        <v>0</v>
      </c>
      <c r="Q141" s="174">
        <v>0</v>
      </c>
      <c r="R141" s="174">
        <v>0</v>
      </c>
      <c r="S141" s="174">
        <v>0</v>
      </c>
      <c r="T141" s="174">
        <v>0</v>
      </c>
      <c r="U141" s="174">
        <v>0</v>
      </c>
      <c r="V141" s="174">
        <f t="shared" si="4"/>
        <v>70.629409385113249</v>
      </c>
      <c r="W141" s="93">
        <v>137</v>
      </c>
      <c r="X141" s="93">
        <f>VLOOKUP(F141,[5]Sheet7!$A$2:$C$173,3,0)</f>
        <v>115</v>
      </c>
      <c r="Y141" s="93" t="s">
        <v>402</v>
      </c>
      <c r="Z141" s="93">
        <v>172</v>
      </c>
      <c r="AA141" s="96"/>
      <c r="AB141" s="96"/>
      <c r="AC141" s="96"/>
      <c r="AD141" s="96"/>
    </row>
    <row r="142" spans="1:30" x14ac:dyDescent="0.2">
      <c r="A142" s="93" t="s">
        <v>1406</v>
      </c>
      <c r="B142" s="93" t="s">
        <v>713</v>
      </c>
      <c r="C142" s="93" t="s">
        <v>712</v>
      </c>
      <c r="D142" s="93" t="s">
        <v>711</v>
      </c>
      <c r="E142" s="93" t="s">
        <v>785</v>
      </c>
      <c r="F142" s="93" t="s">
        <v>784</v>
      </c>
      <c r="G142" s="174">
        <v>83</v>
      </c>
      <c r="H142" s="174">
        <v>0</v>
      </c>
      <c r="I142" s="174">
        <v>83</v>
      </c>
      <c r="J142" s="174">
        <v>76.126213592233</v>
      </c>
      <c r="K142" s="174">
        <v>1</v>
      </c>
      <c r="L142" s="174">
        <v>77.126213592233</v>
      </c>
      <c r="M142" s="174">
        <v>87.775000000000006</v>
      </c>
      <c r="N142" s="174">
        <v>0</v>
      </c>
      <c r="O142" s="174">
        <v>87.775000000000006</v>
      </c>
      <c r="P142" s="174">
        <v>0</v>
      </c>
      <c r="Q142" s="174">
        <v>0</v>
      </c>
      <c r="R142" s="174">
        <v>0</v>
      </c>
      <c r="S142" s="174">
        <v>0</v>
      </c>
      <c r="T142" s="174">
        <v>0</v>
      </c>
      <c r="U142" s="174">
        <v>0</v>
      </c>
      <c r="V142" s="174">
        <f t="shared" si="4"/>
        <v>70.533410194174749</v>
      </c>
      <c r="W142" s="93">
        <v>138</v>
      </c>
      <c r="X142" s="93">
        <f>VLOOKUP(F142,[5]Sheet7!$A$2:$C$173,3,0)</f>
        <v>124</v>
      </c>
      <c r="Y142" s="93" t="s">
        <v>402</v>
      </c>
      <c r="Z142" s="93">
        <v>172</v>
      </c>
      <c r="AA142" s="96"/>
      <c r="AB142" s="96"/>
      <c r="AC142" s="96"/>
      <c r="AD142" s="96"/>
    </row>
    <row r="143" spans="1:30" x14ac:dyDescent="0.2">
      <c r="A143" s="93" t="s">
        <v>1406</v>
      </c>
      <c r="B143" s="93" t="s">
        <v>713</v>
      </c>
      <c r="C143" s="93" t="s">
        <v>712</v>
      </c>
      <c r="D143" s="93" t="s">
        <v>711</v>
      </c>
      <c r="E143" s="93" t="s">
        <v>783</v>
      </c>
      <c r="F143" s="93" t="s">
        <v>782</v>
      </c>
      <c r="G143" s="174">
        <v>83</v>
      </c>
      <c r="H143" s="174">
        <v>0</v>
      </c>
      <c r="I143" s="174">
        <v>83</v>
      </c>
      <c r="J143" s="174">
        <v>78.174757281553397</v>
      </c>
      <c r="K143" s="174">
        <v>0</v>
      </c>
      <c r="L143" s="174">
        <v>78.174757281553397</v>
      </c>
      <c r="M143" s="174">
        <v>70.75</v>
      </c>
      <c r="N143" s="174">
        <v>0</v>
      </c>
      <c r="O143" s="174">
        <v>70.75</v>
      </c>
      <c r="P143" s="174">
        <v>0</v>
      </c>
      <c r="Q143" s="174">
        <v>0</v>
      </c>
      <c r="R143" s="174">
        <v>0</v>
      </c>
      <c r="S143" s="174">
        <v>0</v>
      </c>
      <c r="T143" s="174">
        <v>0</v>
      </c>
      <c r="U143" s="174">
        <v>0</v>
      </c>
      <c r="V143" s="174">
        <f t="shared" si="4"/>
        <v>70.468567961165036</v>
      </c>
      <c r="W143" s="93">
        <v>139</v>
      </c>
      <c r="X143" s="93">
        <f>VLOOKUP(F143,[5]Sheet7!$A$2:$C$173,3,0)</f>
        <v>103</v>
      </c>
      <c r="Y143" s="93" t="s">
        <v>402</v>
      </c>
      <c r="Z143" s="93">
        <v>172</v>
      </c>
      <c r="AA143" s="96"/>
      <c r="AB143" s="96"/>
      <c r="AC143" s="96"/>
      <c r="AD143" s="96"/>
    </row>
    <row r="144" spans="1:30" x14ac:dyDescent="0.2">
      <c r="A144" s="93" t="s">
        <v>1406</v>
      </c>
      <c r="B144" s="93" t="s">
        <v>713</v>
      </c>
      <c r="C144" s="93" t="s">
        <v>712</v>
      </c>
      <c r="D144" s="93" t="s">
        <v>719</v>
      </c>
      <c r="E144" s="93" t="s">
        <v>781</v>
      </c>
      <c r="F144" s="93" t="s">
        <v>780</v>
      </c>
      <c r="G144" s="174">
        <v>85.5</v>
      </c>
      <c r="H144" s="174">
        <v>0</v>
      </c>
      <c r="I144" s="174">
        <v>85.5</v>
      </c>
      <c r="J144" s="174">
        <v>74.660194174757294</v>
      </c>
      <c r="K144" s="174">
        <v>1</v>
      </c>
      <c r="L144" s="174">
        <v>75.660194174757294</v>
      </c>
      <c r="M144" s="174">
        <v>67.5</v>
      </c>
      <c r="N144" s="174">
        <v>0</v>
      </c>
      <c r="O144" s="174">
        <v>67.5</v>
      </c>
      <c r="P144" s="174">
        <v>25</v>
      </c>
      <c r="Q144" s="174">
        <v>0</v>
      </c>
      <c r="R144" s="174">
        <v>25</v>
      </c>
      <c r="S144" s="174">
        <v>0</v>
      </c>
      <c r="T144" s="174">
        <v>0</v>
      </c>
      <c r="U144" s="174">
        <v>0</v>
      </c>
      <c r="V144" s="174">
        <f t="shared" si="4"/>
        <v>69.920145631067967</v>
      </c>
      <c r="W144" s="93">
        <v>140</v>
      </c>
      <c r="X144" s="93">
        <f>VLOOKUP(F144,[5]Sheet7!$A$2:$C$173,3,0)</f>
        <v>134</v>
      </c>
      <c r="Y144" s="93" t="s">
        <v>414</v>
      </c>
      <c r="Z144" s="93">
        <v>172</v>
      </c>
      <c r="AA144" s="96"/>
      <c r="AB144" s="96"/>
      <c r="AC144" s="96"/>
      <c r="AD144" s="96"/>
    </row>
    <row r="145" spans="1:30" x14ac:dyDescent="0.2">
      <c r="A145" s="93" t="s">
        <v>1406</v>
      </c>
      <c r="B145" s="93" t="s">
        <v>713</v>
      </c>
      <c r="C145" s="93" t="s">
        <v>712</v>
      </c>
      <c r="D145" s="93" t="s">
        <v>719</v>
      </c>
      <c r="E145" s="93" t="s">
        <v>779</v>
      </c>
      <c r="F145" s="93" t="s">
        <v>778</v>
      </c>
      <c r="G145" s="174">
        <v>85.5</v>
      </c>
      <c r="H145" s="174">
        <v>0</v>
      </c>
      <c r="I145" s="174">
        <v>85.5</v>
      </c>
      <c r="J145" s="174">
        <v>70.388349514563103</v>
      </c>
      <c r="K145" s="174">
        <v>1</v>
      </c>
      <c r="L145" s="174">
        <v>71.388349514563103</v>
      </c>
      <c r="M145" s="174">
        <v>71.25</v>
      </c>
      <c r="N145" s="174">
        <v>0</v>
      </c>
      <c r="O145" s="174">
        <v>71.25</v>
      </c>
      <c r="P145" s="174">
        <v>25</v>
      </c>
      <c r="Q145" s="174">
        <v>0</v>
      </c>
      <c r="R145" s="174">
        <v>25</v>
      </c>
      <c r="S145" s="174">
        <v>42</v>
      </c>
      <c r="T145" s="174">
        <v>10</v>
      </c>
      <c r="U145" s="174">
        <v>52</v>
      </c>
      <c r="V145" s="174">
        <f t="shared" si="4"/>
        <v>69.503762135922315</v>
      </c>
      <c r="W145" s="93">
        <v>141</v>
      </c>
      <c r="X145" s="93">
        <f>VLOOKUP(F145,[5]Sheet7!$A$2:$C$173,3,0)</f>
        <v>157</v>
      </c>
      <c r="Y145" s="93" t="s">
        <v>414</v>
      </c>
      <c r="Z145" s="93">
        <v>172</v>
      </c>
      <c r="AA145" s="94"/>
      <c r="AB145" s="94"/>
      <c r="AC145" s="94"/>
      <c r="AD145" s="93"/>
    </row>
    <row r="146" spans="1:30" x14ac:dyDescent="0.2">
      <c r="A146" s="93" t="s">
        <v>1406</v>
      </c>
      <c r="B146" s="93" t="s">
        <v>713</v>
      </c>
      <c r="C146" s="93" t="s">
        <v>712</v>
      </c>
      <c r="D146" s="93" t="s">
        <v>716</v>
      </c>
      <c r="E146" s="93" t="s">
        <v>777</v>
      </c>
      <c r="F146" s="93" t="s">
        <v>776</v>
      </c>
      <c r="G146" s="174">
        <v>86.17</v>
      </c>
      <c r="H146" s="174">
        <v>0</v>
      </c>
      <c r="I146" s="174">
        <v>86.17</v>
      </c>
      <c r="J146" s="174">
        <v>72.048543689320397</v>
      </c>
      <c r="K146" s="174">
        <v>1</v>
      </c>
      <c r="L146" s="174">
        <v>73.048543689320397</v>
      </c>
      <c r="M146" s="174">
        <v>75.75</v>
      </c>
      <c r="N146" s="174">
        <v>0</v>
      </c>
      <c r="O146" s="174">
        <v>75.75</v>
      </c>
      <c r="P146" s="174">
        <v>45</v>
      </c>
      <c r="Q146" s="174">
        <v>0</v>
      </c>
      <c r="R146" s="174">
        <v>45</v>
      </c>
      <c r="S146" s="174">
        <v>0</v>
      </c>
      <c r="T146" s="174">
        <v>0</v>
      </c>
      <c r="U146" s="174">
        <v>0</v>
      </c>
      <c r="V146" s="174">
        <f t="shared" si="4"/>
        <v>69.440907766990293</v>
      </c>
      <c r="W146" s="93">
        <v>142</v>
      </c>
      <c r="X146" s="93">
        <f>VLOOKUP(F146,[5]Sheet7!$A$2:$C$173,3,0)</f>
        <v>153</v>
      </c>
      <c r="Y146" s="93" t="s">
        <v>414</v>
      </c>
      <c r="Z146" s="93">
        <v>172</v>
      </c>
      <c r="AA146" s="94"/>
      <c r="AB146" s="94"/>
      <c r="AC146" s="94"/>
      <c r="AD146" s="93"/>
    </row>
    <row r="147" spans="1:30" x14ac:dyDescent="0.2">
      <c r="A147" s="93" t="s">
        <v>1406</v>
      </c>
      <c r="B147" s="93" t="s">
        <v>713</v>
      </c>
      <c r="C147" s="93" t="s">
        <v>712</v>
      </c>
      <c r="D147" s="93" t="s">
        <v>711</v>
      </c>
      <c r="E147" s="93" t="s">
        <v>775</v>
      </c>
      <c r="F147" s="93" t="s">
        <v>774</v>
      </c>
      <c r="G147" s="174">
        <v>84</v>
      </c>
      <c r="H147" s="174">
        <v>0</v>
      </c>
      <c r="I147" s="174">
        <v>84</v>
      </c>
      <c r="J147" s="174">
        <v>76.194174757281601</v>
      </c>
      <c r="K147" s="174">
        <v>0</v>
      </c>
      <c r="L147" s="174">
        <v>76.194174757281601</v>
      </c>
      <c r="M147" s="174">
        <v>74.8</v>
      </c>
      <c r="N147" s="174">
        <v>0</v>
      </c>
      <c r="O147" s="174">
        <v>74.8</v>
      </c>
      <c r="P147" s="174">
        <v>0</v>
      </c>
      <c r="Q147" s="174">
        <v>0</v>
      </c>
      <c r="R147" s="174">
        <v>0</v>
      </c>
      <c r="S147" s="174">
        <v>0</v>
      </c>
      <c r="T147" s="174">
        <v>0</v>
      </c>
      <c r="U147" s="174">
        <v>0</v>
      </c>
      <c r="V147" s="174">
        <f t="shared" si="4"/>
        <v>69.285631067961205</v>
      </c>
      <c r="W147" s="93">
        <v>143</v>
      </c>
      <c r="X147" s="93">
        <f>VLOOKUP(F147,[5]Sheet7!$A$2:$C$173,3,0)</f>
        <v>123</v>
      </c>
      <c r="Y147" s="93" t="s">
        <v>402</v>
      </c>
      <c r="Z147" s="93">
        <v>172</v>
      </c>
      <c r="AA147" s="96"/>
      <c r="AB147" s="96"/>
      <c r="AC147" s="96"/>
      <c r="AD147" s="96"/>
    </row>
    <row r="148" spans="1:30" x14ac:dyDescent="0.2">
      <c r="A148" s="93" t="s">
        <v>1406</v>
      </c>
      <c r="B148" s="93" t="s">
        <v>713</v>
      </c>
      <c r="C148" s="93" t="s">
        <v>712</v>
      </c>
      <c r="D148" s="93" t="s">
        <v>725</v>
      </c>
      <c r="E148" s="93" t="s">
        <v>773</v>
      </c>
      <c r="F148" s="93" t="s">
        <v>772</v>
      </c>
      <c r="G148" s="174">
        <v>85.1666666666667</v>
      </c>
      <c r="H148" s="174">
        <v>0</v>
      </c>
      <c r="I148" s="174">
        <v>85.1666666666667</v>
      </c>
      <c r="J148" s="174">
        <v>69.543689320388395</v>
      </c>
      <c r="K148" s="174">
        <v>0</v>
      </c>
      <c r="L148" s="174">
        <v>69.543689320388395</v>
      </c>
      <c r="M148" s="174">
        <v>63.5</v>
      </c>
      <c r="N148" s="174">
        <v>0</v>
      </c>
      <c r="O148" s="174">
        <v>63.5</v>
      </c>
      <c r="P148" s="174">
        <v>45</v>
      </c>
      <c r="Q148" s="174">
        <v>0</v>
      </c>
      <c r="R148" s="174">
        <v>45</v>
      </c>
      <c r="S148" s="174">
        <v>60</v>
      </c>
      <c r="T148" s="174">
        <v>0</v>
      </c>
      <c r="U148" s="174">
        <v>60</v>
      </c>
      <c r="V148" s="174">
        <f t="shared" si="4"/>
        <v>69.099433656957956</v>
      </c>
      <c r="W148" s="93">
        <v>144</v>
      </c>
      <c r="X148" s="93">
        <f>VLOOKUP(F148,[5]Sheet7!$A$2:$C$173,3,0)</f>
        <v>160</v>
      </c>
      <c r="Y148" s="93" t="s">
        <v>414</v>
      </c>
      <c r="Z148" s="93">
        <v>172</v>
      </c>
      <c r="AA148" s="94"/>
      <c r="AB148" s="94"/>
      <c r="AC148" s="94"/>
      <c r="AD148" s="93"/>
    </row>
    <row r="149" spans="1:30" x14ac:dyDescent="0.2">
      <c r="A149" s="93" t="s">
        <v>1406</v>
      </c>
      <c r="B149" s="93" t="s">
        <v>713</v>
      </c>
      <c r="C149" s="93" t="s">
        <v>712</v>
      </c>
      <c r="D149" s="93" t="s">
        <v>722</v>
      </c>
      <c r="E149" s="93" t="s">
        <v>771</v>
      </c>
      <c r="F149" s="93" t="s">
        <v>770</v>
      </c>
      <c r="G149" s="174">
        <v>84.8333333333333</v>
      </c>
      <c r="H149" s="174">
        <v>0</v>
      </c>
      <c r="I149" s="174">
        <v>84.8333333333333</v>
      </c>
      <c r="J149" s="174">
        <v>75.834951456310705</v>
      </c>
      <c r="K149" s="174">
        <v>0</v>
      </c>
      <c r="L149" s="174">
        <v>75.834951456310705</v>
      </c>
      <c r="M149" s="174">
        <v>74.05</v>
      </c>
      <c r="N149" s="174">
        <v>0</v>
      </c>
      <c r="O149" s="174">
        <v>74.05</v>
      </c>
      <c r="P149" s="174">
        <v>0</v>
      </c>
      <c r="Q149" s="174">
        <v>0</v>
      </c>
      <c r="R149" s="174">
        <v>0</v>
      </c>
      <c r="S149" s="174">
        <v>0</v>
      </c>
      <c r="T149" s="174">
        <v>0</v>
      </c>
      <c r="U149" s="174">
        <v>0</v>
      </c>
      <c r="V149" s="174">
        <f t="shared" si="4"/>
        <v>69.062046925566364</v>
      </c>
      <c r="W149" s="93">
        <v>145</v>
      </c>
      <c r="X149" s="93">
        <f>VLOOKUP(F149,[5]Sheet7!$A$2:$C$173,3,0)</f>
        <v>126</v>
      </c>
      <c r="Y149" s="93" t="s">
        <v>402</v>
      </c>
      <c r="Z149" s="93">
        <v>172</v>
      </c>
      <c r="AA149" s="96"/>
      <c r="AB149" s="96"/>
      <c r="AC149" s="96"/>
      <c r="AD149" s="96"/>
    </row>
    <row r="150" spans="1:30" x14ac:dyDescent="0.2">
      <c r="A150" s="93" t="s">
        <v>1406</v>
      </c>
      <c r="B150" s="93" t="s">
        <v>713</v>
      </c>
      <c r="C150" s="93" t="s">
        <v>712</v>
      </c>
      <c r="D150" s="93" t="s">
        <v>716</v>
      </c>
      <c r="E150" s="93" t="s">
        <v>769</v>
      </c>
      <c r="F150" s="93" t="s">
        <v>768</v>
      </c>
      <c r="G150" s="174">
        <v>86.33</v>
      </c>
      <c r="H150" s="174">
        <v>0</v>
      </c>
      <c r="I150" s="174">
        <v>86.33</v>
      </c>
      <c r="J150" s="174">
        <v>72.825242718446603</v>
      </c>
      <c r="K150" s="174">
        <v>1</v>
      </c>
      <c r="L150" s="174">
        <v>73.825242718446603</v>
      </c>
      <c r="M150" s="174">
        <v>61.45</v>
      </c>
      <c r="N150" s="174">
        <v>0</v>
      </c>
      <c r="O150" s="174">
        <v>61.45</v>
      </c>
      <c r="P150" s="174">
        <v>25</v>
      </c>
      <c r="Q150" s="174">
        <v>0</v>
      </c>
      <c r="R150" s="174">
        <v>25</v>
      </c>
      <c r="S150" s="174">
        <v>0</v>
      </c>
      <c r="T150" s="174">
        <v>10</v>
      </c>
      <c r="U150" s="174">
        <v>10</v>
      </c>
      <c r="V150" s="174">
        <f t="shared" si="4"/>
        <v>68.824432038834956</v>
      </c>
      <c r="W150" s="93">
        <v>146</v>
      </c>
      <c r="X150" s="93">
        <f>VLOOKUP(F150,[5]Sheet7!$A$2:$C$173,3,0)</f>
        <v>146</v>
      </c>
      <c r="Y150" s="93" t="s">
        <v>414</v>
      </c>
      <c r="Z150" s="93">
        <v>172</v>
      </c>
      <c r="AA150" s="94"/>
      <c r="AB150" s="94"/>
      <c r="AC150" s="94"/>
      <c r="AD150" s="93"/>
    </row>
    <row r="151" spans="1:30" x14ac:dyDescent="0.2">
      <c r="A151" s="93" t="s">
        <v>1406</v>
      </c>
      <c r="B151" s="93" t="s">
        <v>713</v>
      </c>
      <c r="C151" s="93" t="s">
        <v>712</v>
      </c>
      <c r="D151" s="93" t="s">
        <v>711</v>
      </c>
      <c r="E151" s="93" t="s">
        <v>767</v>
      </c>
      <c r="F151" s="93" t="s">
        <v>766</v>
      </c>
      <c r="G151" s="174">
        <v>84.2</v>
      </c>
      <c r="H151" s="174">
        <v>0</v>
      </c>
      <c r="I151" s="174">
        <v>84.2</v>
      </c>
      <c r="J151" s="174">
        <v>75.339805825242706</v>
      </c>
      <c r="K151" s="174">
        <v>0</v>
      </c>
      <c r="L151" s="174">
        <v>75.339805825242706</v>
      </c>
      <c r="M151" s="174">
        <v>76.7</v>
      </c>
      <c r="N151" s="174">
        <v>0</v>
      </c>
      <c r="O151" s="174">
        <v>76.7</v>
      </c>
      <c r="P151" s="174">
        <v>0</v>
      </c>
      <c r="Q151" s="174">
        <v>0</v>
      </c>
      <c r="R151" s="174">
        <v>0</v>
      </c>
      <c r="S151" s="174">
        <v>0</v>
      </c>
      <c r="T151" s="174">
        <v>0</v>
      </c>
      <c r="U151" s="174">
        <v>0</v>
      </c>
      <c r="V151" s="174">
        <f t="shared" si="4"/>
        <v>68.759854368932025</v>
      </c>
      <c r="W151" s="93">
        <v>147</v>
      </c>
      <c r="X151" s="93">
        <f>VLOOKUP(F151,[5]Sheet7!$A$2:$C$173,3,0)</f>
        <v>131</v>
      </c>
      <c r="Y151" s="93" t="s">
        <v>402</v>
      </c>
      <c r="Z151" s="93">
        <v>172</v>
      </c>
      <c r="AA151" s="96"/>
      <c r="AB151" s="96"/>
      <c r="AC151" s="96"/>
      <c r="AD151" s="96"/>
    </row>
    <row r="152" spans="1:30" x14ac:dyDescent="0.2">
      <c r="A152" s="93" t="s">
        <v>1406</v>
      </c>
      <c r="B152" s="93" t="s">
        <v>713</v>
      </c>
      <c r="C152" s="93" t="s">
        <v>712</v>
      </c>
      <c r="D152" s="93" t="s">
        <v>716</v>
      </c>
      <c r="E152" s="93" t="s">
        <v>765</v>
      </c>
      <c r="F152" s="93" t="s">
        <v>764</v>
      </c>
      <c r="G152" s="174">
        <v>87.17</v>
      </c>
      <c r="H152" s="174">
        <v>0</v>
      </c>
      <c r="I152" s="174">
        <v>87.17</v>
      </c>
      <c r="J152" s="174">
        <v>74.805825242718399</v>
      </c>
      <c r="K152" s="174">
        <v>0</v>
      </c>
      <c r="L152" s="174">
        <v>74.805825242718399</v>
      </c>
      <c r="M152" s="174">
        <v>76.05</v>
      </c>
      <c r="N152" s="174">
        <v>0</v>
      </c>
      <c r="O152" s="174">
        <v>76.05</v>
      </c>
      <c r="P152" s="174">
        <v>0</v>
      </c>
      <c r="Q152" s="174">
        <v>0</v>
      </c>
      <c r="R152" s="174">
        <v>0</v>
      </c>
      <c r="S152" s="174">
        <v>0</v>
      </c>
      <c r="T152" s="174">
        <v>0</v>
      </c>
      <c r="U152" s="174">
        <v>0</v>
      </c>
      <c r="V152" s="174">
        <f t="shared" si="4"/>
        <v>68.623868932038789</v>
      </c>
      <c r="W152" s="93">
        <v>148</v>
      </c>
      <c r="X152" s="93">
        <f>VLOOKUP(F152,[5]Sheet7!$A$2:$C$173,3,0)</f>
        <v>133</v>
      </c>
      <c r="Y152" s="93" t="s">
        <v>402</v>
      </c>
      <c r="Z152" s="93">
        <v>172</v>
      </c>
      <c r="AA152" s="96"/>
      <c r="AB152" s="96"/>
      <c r="AC152" s="96"/>
      <c r="AD152" s="96"/>
    </row>
    <row r="153" spans="1:30" x14ac:dyDescent="0.2">
      <c r="A153" s="93" t="s">
        <v>1406</v>
      </c>
      <c r="B153" s="93" t="s">
        <v>713</v>
      </c>
      <c r="C153" s="93" t="s">
        <v>712</v>
      </c>
      <c r="D153" s="93" t="s">
        <v>722</v>
      </c>
      <c r="E153" s="93" t="s">
        <v>763</v>
      </c>
      <c r="F153" s="93" t="s">
        <v>762</v>
      </c>
      <c r="G153" s="174">
        <v>84.5</v>
      </c>
      <c r="H153" s="174">
        <v>0</v>
      </c>
      <c r="I153" s="174">
        <v>84.5</v>
      </c>
      <c r="J153" s="174">
        <v>73.747572815533999</v>
      </c>
      <c r="K153" s="174">
        <v>0</v>
      </c>
      <c r="L153" s="174">
        <v>73.747572815533999</v>
      </c>
      <c r="M153" s="174">
        <v>83.45</v>
      </c>
      <c r="N153" s="174">
        <v>0</v>
      </c>
      <c r="O153" s="174">
        <v>83.45</v>
      </c>
      <c r="P153" s="174">
        <v>0</v>
      </c>
      <c r="Q153" s="174">
        <v>0</v>
      </c>
      <c r="R153" s="174">
        <v>0</v>
      </c>
      <c r="S153" s="174">
        <v>0</v>
      </c>
      <c r="T153" s="174">
        <v>5</v>
      </c>
      <c r="U153" s="174">
        <v>5</v>
      </c>
      <c r="V153" s="174">
        <f t="shared" si="4"/>
        <v>68.183179611650502</v>
      </c>
      <c r="W153" s="93">
        <v>149</v>
      </c>
      <c r="X153" s="93">
        <f>VLOOKUP(F153,[5]Sheet7!$A$2:$C$173,3,0)</f>
        <v>138</v>
      </c>
      <c r="Y153" s="93" t="s">
        <v>414</v>
      </c>
      <c r="Z153" s="93">
        <v>172</v>
      </c>
      <c r="AA153" s="96"/>
      <c r="AB153" s="96"/>
      <c r="AC153" s="96"/>
      <c r="AD153" s="96"/>
    </row>
    <row r="154" spans="1:30" x14ac:dyDescent="0.2">
      <c r="A154" s="93" t="s">
        <v>1406</v>
      </c>
      <c r="B154" s="93" t="s">
        <v>713</v>
      </c>
      <c r="C154" s="93" t="s">
        <v>712</v>
      </c>
      <c r="D154" s="93" t="s">
        <v>711</v>
      </c>
      <c r="E154" s="93" t="s">
        <v>761</v>
      </c>
      <c r="F154" s="93" t="s">
        <v>760</v>
      </c>
      <c r="G154" s="174">
        <v>84</v>
      </c>
      <c r="H154" s="174">
        <v>0</v>
      </c>
      <c r="I154" s="174">
        <v>84</v>
      </c>
      <c r="J154" s="174">
        <v>69.514563106796103</v>
      </c>
      <c r="K154" s="174">
        <v>1</v>
      </c>
      <c r="L154" s="174">
        <v>70.514563106796103</v>
      </c>
      <c r="M154" s="174">
        <v>70.150000000000006</v>
      </c>
      <c r="N154" s="174">
        <v>0</v>
      </c>
      <c r="O154" s="174">
        <v>70.150000000000006</v>
      </c>
      <c r="P154" s="174">
        <v>40</v>
      </c>
      <c r="Q154" s="174">
        <v>10</v>
      </c>
      <c r="R154" s="174">
        <v>50</v>
      </c>
      <c r="S154" s="174">
        <v>0</v>
      </c>
      <c r="T154" s="174">
        <v>10</v>
      </c>
      <c r="U154" s="174">
        <v>10</v>
      </c>
      <c r="V154" s="174">
        <f t="shared" si="4"/>
        <v>67.793422330097073</v>
      </c>
      <c r="W154" s="93">
        <v>150</v>
      </c>
      <c r="X154" s="93">
        <f>VLOOKUP(F154,[5]Sheet7!$A$2:$C$173,3,0)</f>
        <v>161</v>
      </c>
      <c r="Y154" s="93" t="s">
        <v>414</v>
      </c>
      <c r="Z154" s="93">
        <v>172</v>
      </c>
      <c r="AA154" s="94"/>
      <c r="AB154" s="94"/>
      <c r="AC154" s="94"/>
      <c r="AD154" s="93"/>
    </row>
    <row r="155" spans="1:30" x14ac:dyDescent="0.2">
      <c r="A155" s="93" t="s">
        <v>1406</v>
      </c>
      <c r="B155" s="93" t="s">
        <v>713</v>
      </c>
      <c r="C155" s="93" t="s">
        <v>712</v>
      </c>
      <c r="D155" s="93" t="s">
        <v>722</v>
      </c>
      <c r="E155" s="93" t="s">
        <v>759</v>
      </c>
      <c r="F155" s="93" t="s">
        <v>758</v>
      </c>
      <c r="G155" s="174">
        <v>84.5</v>
      </c>
      <c r="H155" s="174">
        <v>0</v>
      </c>
      <c r="I155" s="174">
        <v>84.5</v>
      </c>
      <c r="J155" s="174">
        <v>72.155339805825193</v>
      </c>
      <c r="K155" s="174">
        <v>1</v>
      </c>
      <c r="L155" s="174">
        <v>73.155339805825193</v>
      </c>
      <c r="M155" s="174">
        <v>74.474999999999994</v>
      </c>
      <c r="N155" s="174">
        <v>0</v>
      </c>
      <c r="O155" s="174">
        <v>74.474999999999994</v>
      </c>
      <c r="P155" s="174">
        <v>0</v>
      </c>
      <c r="Q155" s="174">
        <v>0</v>
      </c>
      <c r="R155" s="174">
        <v>0</v>
      </c>
      <c r="S155" s="174">
        <v>0</v>
      </c>
      <c r="T155" s="174">
        <v>15</v>
      </c>
      <c r="U155" s="174">
        <v>15</v>
      </c>
      <c r="V155" s="174">
        <f t="shared" si="4"/>
        <v>67.790254854368897</v>
      </c>
      <c r="W155" s="93">
        <v>151</v>
      </c>
      <c r="X155" s="93">
        <f>VLOOKUP(F155,[5]Sheet7!$A$2:$C$173,3,0)</f>
        <v>152</v>
      </c>
      <c r="Y155" s="93" t="s">
        <v>414</v>
      </c>
      <c r="Z155" s="93">
        <v>172</v>
      </c>
      <c r="AA155" s="94"/>
      <c r="AB155" s="94"/>
      <c r="AC155" s="94"/>
      <c r="AD155" s="93"/>
    </row>
    <row r="156" spans="1:30" x14ac:dyDescent="0.2">
      <c r="A156" s="93" t="s">
        <v>1406</v>
      </c>
      <c r="B156" s="93" t="s">
        <v>713</v>
      </c>
      <c r="C156" s="93" t="s">
        <v>712</v>
      </c>
      <c r="D156" s="93" t="s">
        <v>711</v>
      </c>
      <c r="E156" s="93" t="s">
        <v>757</v>
      </c>
      <c r="F156" s="93" t="s">
        <v>756</v>
      </c>
      <c r="G156" s="174">
        <v>83.6</v>
      </c>
      <c r="H156" s="174">
        <v>0.5</v>
      </c>
      <c r="I156" s="174">
        <v>84.1</v>
      </c>
      <c r="J156" s="174">
        <v>73.242718446601899</v>
      </c>
      <c r="K156" s="174">
        <v>1</v>
      </c>
      <c r="L156" s="174">
        <v>74.242718446601899</v>
      </c>
      <c r="M156" s="174">
        <v>72.150000000000006</v>
      </c>
      <c r="N156" s="174">
        <v>0</v>
      </c>
      <c r="O156" s="174">
        <v>72.150000000000006</v>
      </c>
      <c r="P156" s="174">
        <v>0</v>
      </c>
      <c r="Q156" s="174">
        <v>0</v>
      </c>
      <c r="R156" s="174">
        <v>0</v>
      </c>
      <c r="S156" s="174">
        <v>0</v>
      </c>
      <c r="T156" s="174">
        <v>0</v>
      </c>
      <c r="U156" s="174">
        <v>0</v>
      </c>
      <c r="V156" s="174">
        <f t="shared" si="4"/>
        <v>67.699538834951426</v>
      </c>
      <c r="W156" s="93">
        <v>152</v>
      </c>
      <c r="X156" s="93">
        <f>VLOOKUP(F156,[5]Sheet7!$A$2:$C$173,3,0)</f>
        <v>142</v>
      </c>
      <c r="Y156" s="93" t="s">
        <v>414</v>
      </c>
      <c r="Z156" s="93">
        <v>172</v>
      </c>
      <c r="AA156" s="96"/>
      <c r="AB156" s="96"/>
      <c r="AC156" s="96"/>
      <c r="AD156" s="96"/>
    </row>
    <row r="157" spans="1:30" x14ac:dyDescent="0.2">
      <c r="A157" s="93" t="s">
        <v>1406</v>
      </c>
      <c r="B157" s="93" t="s">
        <v>713</v>
      </c>
      <c r="C157" s="93" t="s">
        <v>712</v>
      </c>
      <c r="D157" s="93" t="s">
        <v>716</v>
      </c>
      <c r="E157" s="93" t="s">
        <v>755</v>
      </c>
      <c r="F157" s="93" t="s">
        <v>754</v>
      </c>
      <c r="G157" s="174">
        <v>86.33</v>
      </c>
      <c r="H157" s="174">
        <v>0</v>
      </c>
      <c r="I157" s="174">
        <v>86.33</v>
      </c>
      <c r="J157" s="174">
        <v>73.1458333333333</v>
      </c>
      <c r="K157" s="174">
        <v>0</v>
      </c>
      <c r="L157" s="174">
        <v>73.1458333333333</v>
      </c>
      <c r="M157" s="174">
        <v>80.400000000000006</v>
      </c>
      <c r="N157" s="174">
        <v>0</v>
      </c>
      <c r="O157" s="174">
        <v>80.400000000000006</v>
      </c>
      <c r="P157" s="174">
        <v>0</v>
      </c>
      <c r="Q157" s="174">
        <v>0</v>
      </c>
      <c r="R157" s="174">
        <v>0</v>
      </c>
      <c r="S157" s="174">
        <v>0</v>
      </c>
      <c r="T157" s="174">
        <v>0</v>
      </c>
      <c r="U157" s="174">
        <v>0</v>
      </c>
      <c r="V157" s="174">
        <f t="shared" si="4"/>
        <v>67.512374999999977</v>
      </c>
      <c r="W157" s="93">
        <v>153</v>
      </c>
      <c r="X157" s="93">
        <f>VLOOKUP(F157,[5]Sheet7!$A$2:$C$173,3,0)</f>
        <v>144</v>
      </c>
      <c r="Y157" s="93" t="s">
        <v>414</v>
      </c>
      <c r="Z157" s="93">
        <v>172</v>
      </c>
      <c r="AA157" s="94"/>
      <c r="AB157" s="94"/>
      <c r="AC157" s="94"/>
      <c r="AD157" s="94"/>
    </row>
    <row r="158" spans="1:30" x14ac:dyDescent="0.2">
      <c r="A158" s="93" t="s">
        <v>1406</v>
      </c>
      <c r="B158" s="93" t="s">
        <v>713</v>
      </c>
      <c r="C158" s="93" t="s">
        <v>712</v>
      </c>
      <c r="D158" s="93" t="s">
        <v>711</v>
      </c>
      <c r="E158" s="93" t="s">
        <v>753</v>
      </c>
      <c r="F158" s="93" t="s">
        <v>752</v>
      </c>
      <c r="G158" s="174">
        <v>84.2</v>
      </c>
      <c r="H158" s="174">
        <v>0</v>
      </c>
      <c r="I158" s="174">
        <v>84.2</v>
      </c>
      <c r="J158" s="174">
        <v>74.893203883495104</v>
      </c>
      <c r="K158" s="174">
        <v>0</v>
      </c>
      <c r="L158" s="174">
        <v>74.893203883495104</v>
      </c>
      <c r="M158" s="174">
        <v>57.4</v>
      </c>
      <c r="N158" s="174">
        <v>0</v>
      </c>
      <c r="O158" s="174">
        <v>57.4</v>
      </c>
      <c r="P158" s="174">
        <v>0</v>
      </c>
      <c r="Q158" s="174">
        <v>0</v>
      </c>
      <c r="R158" s="174">
        <v>0</v>
      </c>
      <c r="S158" s="174">
        <v>0</v>
      </c>
      <c r="T158" s="174">
        <v>0</v>
      </c>
      <c r="U158" s="174">
        <v>0</v>
      </c>
      <c r="V158" s="174">
        <f t="shared" si="4"/>
        <v>67.459902912621331</v>
      </c>
      <c r="W158" s="93">
        <v>154</v>
      </c>
      <c r="X158" s="93">
        <f>VLOOKUP(F158,[5]Sheet7!$A$2:$C$173,3,0)</f>
        <v>132</v>
      </c>
      <c r="Y158" s="93" t="s">
        <v>414</v>
      </c>
      <c r="Z158" s="93">
        <v>172</v>
      </c>
      <c r="AA158" s="96"/>
      <c r="AB158" s="96"/>
      <c r="AC158" s="96"/>
      <c r="AD158" s="96"/>
    </row>
    <row r="159" spans="1:30" x14ac:dyDescent="0.2">
      <c r="A159" s="93" t="s">
        <v>1406</v>
      </c>
      <c r="B159" s="93" t="s">
        <v>713</v>
      </c>
      <c r="C159" s="93" t="s">
        <v>712</v>
      </c>
      <c r="D159" s="93" t="s">
        <v>725</v>
      </c>
      <c r="E159" s="93" t="s">
        <v>751</v>
      </c>
      <c r="F159" s="93" t="s">
        <v>750</v>
      </c>
      <c r="G159" s="174">
        <v>87.375</v>
      </c>
      <c r="H159" s="174">
        <v>0</v>
      </c>
      <c r="I159" s="174">
        <v>87.375</v>
      </c>
      <c r="J159" s="174">
        <v>73.442307692306997</v>
      </c>
      <c r="K159" s="174">
        <v>0</v>
      </c>
      <c r="L159" s="174">
        <v>73.442307692306997</v>
      </c>
      <c r="M159" s="174">
        <v>70.7</v>
      </c>
      <c r="N159" s="174">
        <v>0</v>
      </c>
      <c r="O159" s="174">
        <v>70.7</v>
      </c>
      <c r="P159" s="174">
        <v>0</v>
      </c>
      <c r="Q159" s="174">
        <v>0</v>
      </c>
      <c r="R159" s="174">
        <v>0</v>
      </c>
      <c r="S159" s="174">
        <v>0</v>
      </c>
      <c r="T159" s="174">
        <v>0</v>
      </c>
      <c r="U159" s="174">
        <v>0</v>
      </c>
      <c r="V159" s="174">
        <f t="shared" si="4"/>
        <v>67.354230769230242</v>
      </c>
      <c r="W159" s="93">
        <v>155</v>
      </c>
      <c r="X159" s="93">
        <f>VLOOKUP(F159,[5]Sheet7!$A$2:$C$173,3,0)</f>
        <v>139</v>
      </c>
      <c r="Y159" s="93" t="s">
        <v>414</v>
      </c>
      <c r="Z159" s="93">
        <v>172</v>
      </c>
      <c r="AA159" s="96"/>
      <c r="AB159" s="96"/>
      <c r="AC159" s="96"/>
      <c r="AD159" s="96"/>
    </row>
    <row r="160" spans="1:30" x14ac:dyDescent="0.2">
      <c r="A160" s="93" t="s">
        <v>1406</v>
      </c>
      <c r="B160" s="93" t="s">
        <v>713</v>
      </c>
      <c r="C160" s="93" t="s">
        <v>712</v>
      </c>
      <c r="D160" s="93" t="s">
        <v>725</v>
      </c>
      <c r="E160" s="93" t="s">
        <v>749</v>
      </c>
      <c r="F160" s="93" t="s">
        <v>748</v>
      </c>
      <c r="G160" s="174">
        <v>85</v>
      </c>
      <c r="H160" s="174">
        <v>0</v>
      </c>
      <c r="I160" s="174">
        <v>85</v>
      </c>
      <c r="J160" s="174">
        <v>66.223300970873794</v>
      </c>
      <c r="K160" s="174">
        <v>0</v>
      </c>
      <c r="L160" s="174">
        <v>66.223300970873794</v>
      </c>
      <c r="M160" s="174">
        <v>60</v>
      </c>
      <c r="N160" s="174">
        <v>0</v>
      </c>
      <c r="O160" s="174">
        <v>60</v>
      </c>
      <c r="P160" s="174">
        <v>60</v>
      </c>
      <c r="Q160" s="174">
        <v>0</v>
      </c>
      <c r="R160" s="174">
        <v>60</v>
      </c>
      <c r="S160" s="174">
        <v>60</v>
      </c>
      <c r="T160" s="174">
        <v>2.5</v>
      </c>
      <c r="U160" s="174">
        <v>62.5</v>
      </c>
      <c r="V160" s="174">
        <f t="shared" si="4"/>
        <v>67.292475728155352</v>
      </c>
      <c r="W160" s="93">
        <v>156</v>
      </c>
      <c r="X160" s="93">
        <f>VLOOKUP(F160,[5]Sheet7!$A$2:$C$173,3,0)</f>
        <v>166</v>
      </c>
      <c r="Y160" s="93" t="s">
        <v>414</v>
      </c>
      <c r="Z160" s="93">
        <v>172</v>
      </c>
      <c r="AA160" s="94"/>
      <c r="AB160" s="94"/>
      <c r="AC160" s="94"/>
      <c r="AD160" s="93"/>
    </row>
    <row r="161" spans="1:30" x14ac:dyDescent="0.2">
      <c r="A161" s="93" t="s">
        <v>1406</v>
      </c>
      <c r="B161" s="93" t="s">
        <v>713</v>
      </c>
      <c r="C161" s="93" t="s">
        <v>712</v>
      </c>
      <c r="D161" s="93" t="s">
        <v>716</v>
      </c>
      <c r="E161" s="93" t="s">
        <v>747</v>
      </c>
      <c r="F161" s="93" t="s">
        <v>746</v>
      </c>
      <c r="G161" s="174">
        <v>86.5</v>
      </c>
      <c r="H161" s="174">
        <v>0</v>
      </c>
      <c r="I161" s="174">
        <v>86.5</v>
      </c>
      <c r="J161" s="174">
        <v>72.572815533980602</v>
      </c>
      <c r="K161" s="174">
        <v>0</v>
      </c>
      <c r="L161" s="174">
        <v>72.572815533980602</v>
      </c>
      <c r="M161" s="174">
        <v>67.45</v>
      </c>
      <c r="N161" s="174">
        <v>0</v>
      </c>
      <c r="O161" s="174">
        <v>67.45</v>
      </c>
      <c r="P161" s="174">
        <v>0</v>
      </c>
      <c r="Q161" s="174">
        <v>0</v>
      </c>
      <c r="R161" s="174">
        <v>0</v>
      </c>
      <c r="S161" s="174">
        <v>0</v>
      </c>
      <c r="T161" s="174">
        <v>0</v>
      </c>
      <c r="U161" s="174">
        <v>0</v>
      </c>
      <c r="V161" s="174">
        <f t="shared" si="4"/>
        <v>66.452111650485449</v>
      </c>
      <c r="W161" s="93">
        <v>157</v>
      </c>
      <c r="X161" s="93">
        <f>VLOOKUP(F161,[5]Sheet7!$A$2:$C$173,3,0)</f>
        <v>148</v>
      </c>
      <c r="Y161" s="93" t="s">
        <v>414</v>
      </c>
      <c r="Z161" s="93">
        <v>172</v>
      </c>
      <c r="AA161" s="94"/>
      <c r="AB161" s="94"/>
      <c r="AC161" s="94"/>
      <c r="AD161" s="93"/>
    </row>
    <row r="162" spans="1:30" x14ac:dyDescent="0.2">
      <c r="A162" s="93" t="s">
        <v>1406</v>
      </c>
      <c r="B162" s="93" t="s">
        <v>713</v>
      </c>
      <c r="C162" s="93" t="s">
        <v>712</v>
      </c>
      <c r="D162" s="93" t="s">
        <v>722</v>
      </c>
      <c r="E162" s="93" t="s">
        <v>745</v>
      </c>
      <c r="F162" s="93" t="s">
        <v>744</v>
      </c>
      <c r="G162" s="174">
        <v>84.8333333333333</v>
      </c>
      <c r="H162" s="174">
        <v>0.5</v>
      </c>
      <c r="I162" s="174">
        <v>85.3333333333333</v>
      </c>
      <c r="J162" s="174">
        <v>70.757281553398101</v>
      </c>
      <c r="K162" s="174">
        <v>0</v>
      </c>
      <c r="L162" s="174">
        <v>70.757281553398101</v>
      </c>
      <c r="M162" s="174">
        <v>86.85</v>
      </c>
      <c r="N162" s="174">
        <v>0</v>
      </c>
      <c r="O162" s="174">
        <v>86.85</v>
      </c>
      <c r="P162" s="174">
        <v>0</v>
      </c>
      <c r="Q162" s="174">
        <v>0</v>
      </c>
      <c r="R162" s="174">
        <v>0</v>
      </c>
      <c r="S162" s="174">
        <v>0</v>
      </c>
      <c r="T162" s="174">
        <v>5</v>
      </c>
      <c r="U162" s="174">
        <v>5</v>
      </c>
      <c r="V162" s="174">
        <f t="shared" si="4"/>
        <v>66.193794498381905</v>
      </c>
      <c r="W162" s="93">
        <v>158</v>
      </c>
      <c r="X162" s="93">
        <f>VLOOKUP(F162,[5]Sheet7!$A$2:$C$173,3,0)</f>
        <v>155</v>
      </c>
      <c r="Y162" s="93" t="s">
        <v>414</v>
      </c>
      <c r="Z162" s="93">
        <v>172</v>
      </c>
      <c r="AA162" s="94"/>
      <c r="AB162" s="94"/>
      <c r="AC162" s="94"/>
      <c r="AD162" s="93"/>
    </row>
    <row r="163" spans="1:30" x14ac:dyDescent="0.2">
      <c r="A163" s="93" t="s">
        <v>1406</v>
      </c>
      <c r="B163" s="93" t="s">
        <v>713</v>
      </c>
      <c r="C163" s="93" t="s">
        <v>712</v>
      </c>
      <c r="D163" s="93" t="s">
        <v>711</v>
      </c>
      <c r="E163" s="93" t="s">
        <v>743</v>
      </c>
      <c r="F163" s="93" t="s">
        <v>742</v>
      </c>
      <c r="G163" s="174">
        <v>83.2</v>
      </c>
      <c r="H163" s="174">
        <v>0</v>
      </c>
      <c r="I163" s="174">
        <v>83.2</v>
      </c>
      <c r="J163" s="174">
        <v>72.485436893203897</v>
      </c>
      <c r="K163" s="174">
        <v>0</v>
      </c>
      <c r="L163" s="174">
        <v>72.485436893203897</v>
      </c>
      <c r="M163" s="174">
        <v>68.2</v>
      </c>
      <c r="N163" s="174">
        <v>0</v>
      </c>
      <c r="O163" s="174">
        <v>68.2</v>
      </c>
      <c r="P163" s="174">
        <v>0</v>
      </c>
      <c r="Q163" s="174">
        <v>0</v>
      </c>
      <c r="R163" s="174">
        <v>0</v>
      </c>
      <c r="S163" s="174">
        <v>0</v>
      </c>
      <c r="T163" s="174">
        <v>0</v>
      </c>
      <c r="U163" s="174">
        <v>0</v>
      </c>
      <c r="V163" s="174">
        <f t="shared" si="4"/>
        <v>66.09407766990293</v>
      </c>
      <c r="W163" s="93">
        <v>159</v>
      </c>
      <c r="X163" s="93">
        <f>VLOOKUP(F163,[5]Sheet7!$A$2:$C$173,3,0)</f>
        <v>150</v>
      </c>
      <c r="Y163" s="93" t="s">
        <v>402</v>
      </c>
      <c r="Z163" s="93">
        <v>172</v>
      </c>
      <c r="AA163" s="94"/>
      <c r="AB163" s="94"/>
      <c r="AC163" s="94"/>
      <c r="AD163" s="93"/>
    </row>
    <row r="164" spans="1:30" x14ac:dyDescent="0.2">
      <c r="A164" s="93" t="s">
        <v>1406</v>
      </c>
      <c r="B164" s="93" t="s">
        <v>713</v>
      </c>
      <c r="C164" s="93" t="s">
        <v>712</v>
      </c>
      <c r="D164" s="93" t="s">
        <v>722</v>
      </c>
      <c r="E164" s="93" t="s">
        <v>741</v>
      </c>
      <c r="F164" s="93" t="s">
        <v>740</v>
      </c>
      <c r="G164" s="174">
        <v>84.5</v>
      </c>
      <c r="H164" s="174">
        <v>0</v>
      </c>
      <c r="I164" s="174">
        <v>84.5</v>
      </c>
      <c r="J164" s="174">
        <v>71.621359223300999</v>
      </c>
      <c r="K164" s="174">
        <v>0</v>
      </c>
      <c r="L164" s="174">
        <v>71.621359223300999</v>
      </c>
      <c r="M164" s="174">
        <v>65.5</v>
      </c>
      <c r="N164" s="174">
        <v>0</v>
      </c>
      <c r="O164" s="174">
        <v>65.5</v>
      </c>
      <c r="P164" s="174">
        <v>0</v>
      </c>
      <c r="Q164" s="174">
        <v>0</v>
      </c>
      <c r="R164" s="174">
        <v>0</v>
      </c>
      <c r="S164" s="174">
        <v>0</v>
      </c>
      <c r="T164" s="174">
        <v>5</v>
      </c>
      <c r="U164" s="174">
        <v>5</v>
      </c>
      <c r="V164" s="174">
        <f t="shared" si="4"/>
        <v>65.691019417475758</v>
      </c>
      <c r="W164" s="93">
        <v>160</v>
      </c>
      <c r="X164" s="93">
        <f>VLOOKUP(F164,[5]Sheet7!$A$2:$C$173,3,0)</f>
        <v>154</v>
      </c>
      <c r="Y164" s="93" t="s">
        <v>414</v>
      </c>
      <c r="Z164" s="93">
        <v>172</v>
      </c>
      <c r="AA164" s="94"/>
      <c r="AB164" s="94"/>
      <c r="AC164" s="94"/>
      <c r="AD164" s="93"/>
    </row>
    <row r="165" spans="1:30" x14ac:dyDescent="0.2">
      <c r="A165" s="93" t="s">
        <v>1406</v>
      </c>
      <c r="B165" s="93" t="s">
        <v>713</v>
      </c>
      <c r="C165" s="93" t="s">
        <v>712</v>
      </c>
      <c r="D165" s="93" t="s">
        <v>725</v>
      </c>
      <c r="E165" s="93" t="s">
        <v>739</v>
      </c>
      <c r="F165" s="93" t="s">
        <v>738</v>
      </c>
      <c r="G165" s="174">
        <v>85</v>
      </c>
      <c r="H165" s="174">
        <v>0</v>
      </c>
      <c r="I165" s="174">
        <v>85</v>
      </c>
      <c r="J165" s="174">
        <v>69.990291262135898</v>
      </c>
      <c r="K165" s="174">
        <v>0</v>
      </c>
      <c r="L165" s="174">
        <v>69.990291262135898</v>
      </c>
      <c r="M165" s="174">
        <v>78.849999999999994</v>
      </c>
      <c r="N165" s="174">
        <v>0</v>
      </c>
      <c r="O165" s="174">
        <v>78.849999999999994</v>
      </c>
      <c r="P165" s="174">
        <v>0</v>
      </c>
      <c r="Q165" s="174">
        <v>0</v>
      </c>
      <c r="R165" s="174">
        <v>0</v>
      </c>
      <c r="S165" s="174">
        <v>0</v>
      </c>
      <c r="T165" s="174">
        <v>0</v>
      </c>
      <c r="U165" s="174">
        <v>0</v>
      </c>
      <c r="V165" s="174">
        <f t="shared" ref="V165:V176" si="5">I165*0.1+L165*0.75+O165*0.05+R165*0.05+0.05*U165</f>
        <v>64.935218446601922</v>
      </c>
      <c r="W165" s="93">
        <v>161</v>
      </c>
      <c r="X165" s="93">
        <f>VLOOKUP(F165,[5]Sheet7!$A$2:$C$173,3,0)</f>
        <v>158</v>
      </c>
      <c r="Y165" s="93" t="s">
        <v>414</v>
      </c>
      <c r="Z165" s="93">
        <v>172</v>
      </c>
      <c r="AA165" s="94"/>
      <c r="AB165" s="94"/>
      <c r="AC165" s="94"/>
      <c r="AD165" s="93"/>
    </row>
    <row r="166" spans="1:30" x14ac:dyDescent="0.2">
      <c r="A166" s="93" t="s">
        <v>1406</v>
      </c>
      <c r="B166" s="93" t="s">
        <v>713</v>
      </c>
      <c r="C166" s="93" t="s">
        <v>712</v>
      </c>
      <c r="D166" s="93" t="s">
        <v>725</v>
      </c>
      <c r="E166" s="93" t="s">
        <v>737</v>
      </c>
      <c r="F166" s="93" t="s">
        <v>736</v>
      </c>
      <c r="G166" s="174">
        <v>85</v>
      </c>
      <c r="H166" s="174">
        <v>0</v>
      </c>
      <c r="I166" s="174">
        <v>85</v>
      </c>
      <c r="J166" s="174">
        <v>68.398058252427205</v>
      </c>
      <c r="K166" s="174">
        <v>0</v>
      </c>
      <c r="L166" s="174">
        <v>68.398058252427205</v>
      </c>
      <c r="M166" s="174">
        <v>65.400000000000006</v>
      </c>
      <c r="N166" s="174">
        <v>0</v>
      </c>
      <c r="O166" s="174">
        <v>65.400000000000006</v>
      </c>
      <c r="P166" s="174">
        <v>25</v>
      </c>
      <c r="Q166" s="174">
        <v>0</v>
      </c>
      <c r="R166" s="174">
        <v>25</v>
      </c>
      <c r="S166" s="174">
        <v>12</v>
      </c>
      <c r="T166" s="174">
        <v>0</v>
      </c>
      <c r="U166" s="174">
        <v>12</v>
      </c>
      <c r="V166" s="174">
        <f t="shared" si="5"/>
        <v>64.918543689320401</v>
      </c>
      <c r="W166" s="93">
        <v>162</v>
      </c>
      <c r="X166" s="93">
        <f>VLOOKUP(F166,[5]Sheet7!$A$2:$C$173,3,0)</f>
        <v>163</v>
      </c>
      <c r="Y166" s="93" t="s">
        <v>414</v>
      </c>
      <c r="Z166" s="93">
        <v>172</v>
      </c>
      <c r="AA166" s="94"/>
      <c r="AB166" s="94"/>
      <c r="AC166" s="94"/>
      <c r="AD166" s="93"/>
    </row>
    <row r="167" spans="1:30" x14ac:dyDescent="0.2">
      <c r="A167" s="93" t="s">
        <v>1406</v>
      </c>
      <c r="B167" s="93" t="s">
        <v>713</v>
      </c>
      <c r="C167" s="93" t="s">
        <v>712</v>
      </c>
      <c r="D167" s="93" t="s">
        <v>711</v>
      </c>
      <c r="E167" s="93" t="s">
        <v>735</v>
      </c>
      <c r="F167" s="93" t="s">
        <v>734</v>
      </c>
      <c r="G167" s="174">
        <v>83</v>
      </c>
      <c r="H167" s="174">
        <v>0</v>
      </c>
      <c r="I167" s="174">
        <v>83</v>
      </c>
      <c r="J167" s="174">
        <v>70.523364485981304</v>
      </c>
      <c r="K167" s="174">
        <v>0</v>
      </c>
      <c r="L167" s="174">
        <v>70.523364485981304</v>
      </c>
      <c r="M167" s="174">
        <v>62</v>
      </c>
      <c r="N167" s="174">
        <v>0</v>
      </c>
      <c r="O167" s="174">
        <v>62</v>
      </c>
      <c r="P167" s="174">
        <v>0</v>
      </c>
      <c r="Q167" s="174">
        <v>0</v>
      </c>
      <c r="R167" s="174">
        <v>0</v>
      </c>
      <c r="S167" s="174">
        <v>0</v>
      </c>
      <c r="T167" s="174">
        <v>0</v>
      </c>
      <c r="U167" s="174">
        <v>0</v>
      </c>
      <c r="V167" s="174">
        <f t="shared" si="5"/>
        <v>64.292523364485973</v>
      </c>
      <c r="W167" s="93">
        <v>163</v>
      </c>
      <c r="X167" s="93">
        <f>VLOOKUP(F167,[5]Sheet7!$A$2:$C$173,3,0)</f>
        <v>156</v>
      </c>
      <c r="Y167" s="93" t="s">
        <v>414</v>
      </c>
      <c r="Z167" s="93">
        <v>172</v>
      </c>
      <c r="AA167" s="94"/>
      <c r="AB167" s="94"/>
      <c r="AC167" s="94"/>
      <c r="AD167" s="93"/>
    </row>
    <row r="168" spans="1:30" x14ac:dyDescent="0.2">
      <c r="A168" s="93" t="s">
        <v>1406</v>
      </c>
      <c r="B168" s="93" t="s">
        <v>713</v>
      </c>
      <c r="C168" s="93" t="s">
        <v>712</v>
      </c>
      <c r="D168" s="93" t="s">
        <v>711</v>
      </c>
      <c r="E168" s="93" t="s">
        <v>733</v>
      </c>
      <c r="F168" s="93" t="s">
        <v>732</v>
      </c>
      <c r="G168" s="174">
        <v>83.8</v>
      </c>
      <c r="H168" s="174">
        <v>0</v>
      </c>
      <c r="I168" s="174">
        <v>83.8</v>
      </c>
      <c r="J168" s="174">
        <v>69.873786407767</v>
      </c>
      <c r="K168" s="174">
        <v>0</v>
      </c>
      <c r="L168" s="174">
        <v>69.873786407767</v>
      </c>
      <c r="M168" s="174">
        <v>66.7</v>
      </c>
      <c r="N168" s="174">
        <v>0</v>
      </c>
      <c r="O168" s="174">
        <v>66.7</v>
      </c>
      <c r="P168" s="174">
        <v>0</v>
      </c>
      <c r="Q168" s="174">
        <v>0</v>
      </c>
      <c r="R168" s="174">
        <v>0</v>
      </c>
      <c r="S168" s="174">
        <v>0</v>
      </c>
      <c r="T168" s="174">
        <v>0</v>
      </c>
      <c r="U168" s="174">
        <v>0</v>
      </c>
      <c r="V168" s="174">
        <f t="shared" si="5"/>
        <v>64.120339805825253</v>
      </c>
      <c r="W168" s="93">
        <v>164</v>
      </c>
      <c r="X168" s="93">
        <f>VLOOKUP(F168,[5]Sheet7!$A$2:$C$173,3,0)</f>
        <v>159</v>
      </c>
      <c r="Y168" s="93" t="s">
        <v>414</v>
      </c>
      <c r="Z168" s="93">
        <v>172</v>
      </c>
      <c r="AA168" s="94"/>
      <c r="AB168" s="94"/>
      <c r="AC168" s="94"/>
      <c r="AD168" s="93"/>
    </row>
    <row r="169" spans="1:30" x14ac:dyDescent="0.2">
      <c r="A169" s="93" t="s">
        <v>1406</v>
      </c>
      <c r="B169" s="93" t="s">
        <v>713</v>
      </c>
      <c r="C169" s="93" t="s">
        <v>712</v>
      </c>
      <c r="D169" s="93" t="s">
        <v>722</v>
      </c>
      <c r="E169" s="93" t="s">
        <v>731</v>
      </c>
      <c r="F169" s="93" t="s">
        <v>730</v>
      </c>
      <c r="G169" s="174">
        <v>83</v>
      </c>
      <c r="H169" s="174">
        <v>0</v>
      </c>
      <c r="I169" s="174">
        <v>83</v>
      </c>
      <c r="J169" s="174">
        <v>67.776699029126206</v>
      </c>
      <c r="K169" s="174">
        <v>0</v>
      </c>
      <c r="L169" s="174">
        <v>67.776699029126206</v>
      </c>
      <c r="M169" s="174">
        <v>75.55</v>
      </c>
      <c r="N169" s="174">
        <v>0</v>
      </c>
      <c r="O169" s="174">
        <v>75.55</v>
      </c>
      <c r="P169" s="174">
        <v>0</v>
      </c>
      <c r="Q169" s="174">
        <v>0</v>
      </c>
      <c r="R169" s="174">
        <v>0</v>
      </c>
      <c r="S169" s="174">
        <v>0</v>
      </c>
      <c r="T169" s="174">
        <v>0</v>
      </c>
      <c r="U169" s="174">
        <v>0</v>
      </c>
      <c r="V169" s="174">
        <f t="shared" si="5"/>
        <v>62.910024271844662</v>
      </c>
      <c r="W169" s="93">
        <v>165</v>
      </c>
      <c r="X169" s="93">
        <f>VLOOKUP(F169,[5]Sheet7!$A$2:$C$173,3,0)</f>
        <v>164</v>
      </c>
      <c r="Y169" s="93" t="s">
        <v>414</v>
      </c>
      <c r="Z169" s="93">
        <v>172</v>
      </c>
      <c r="AA169" s="94"/>
      <c r="AB169" s="94"/>
      <c r="AC169" s="94"/>
      <c r="AD169" s="93"/>
    </row>
    <row r="170" spans="1:30" x14ac:dyDescent="0.2">
      <c r="A170" s="93" t="s">
        <v>1406</v>
      </c>
      <c r="B170" s="93" t="s">
        <v>713</v>
      </c>
      <c r="C170" s="93" t="s">
        <v>712</v>
      </c>
      <c r="D170" s="93" t="s">
        <v>711</v>
      </c>
      <c r="E170" s="93" t="s">
        <v>729</v>
      </c>
      <c r="F170" s="93" t="s">
        <v>728</v>
      </c>
      <c r="G170" s="174">
        <v>82.8</v>
      </c>
      <c r="H170" s="174">
        <v>0</v>
      </c>
      <c r="I170" s="174">
        <v>82.8</v>
      </c>
      <c r="J170" s="174">
        <v>67.6893203883495</v>
      </c>
      <c r="K170" s="174">
        <v>0</v>
      </c>
      <c r="L170" s="174">
        <v>67.6893203883495</v>
      </c>
      <c r="M170" s="174">
        <v>77.2</v>
      </c>
      <c r="N170" s="174">
        <v>0</v>
      </c>
      <c r="O170" s="174">
        <v>77.2</v>
      </c>
      <c r="P170" s="174">
        <v>0</v>
      </c>
      <c r="Q170" s="174">
        <v>0</v>
      </c>
      <c r="R170" s="174">
        <v>0</v>
      </c>
      <c r="S170" s="174">
        <v>0</v>
      </c>
      <c r="T170" s="174">
        <v>0</v>
      </c>
      <c r="U170" s="174">
        <v>0</v>
      </c>
      <c r="V170" s="174">
        <f t="shared" si="5"/>
        <v>62.906990291262126</v>
      </c>
      <c r="W170" s="93">
        <v>166</v>
      </c>
      <c r="X170" s="93">
        <f>VLOOKUP(F170,[5]Sheet7!$A$2:$C$173,3,0)</f>
        <v>165</v>
      </c>
      <c r="Y170" s="93" t="s">
        <v>414</v>
      </c>
      <c r="Z170" s="93">
        <v>172</v>
      </c>
      <c r="AA170" s="94"/>
      <c r="AB170" s="94"/>
      <c r="AC170" s="94"/>
      <c r="AD170" s="93"/>
    </row>
    <row r="171" spans="1:30" x14ac:dyDescent="0.2">
      <c r="A171" s="93" t="s">
        <v>1406</v>
      </c>
      <c r="B171" s="93" t="s">
        <v>713</v>
      </c>
      <c r="C171" s="93" t="s">
        <v>712</v>
      </c>
      <c r="D171" s="93" t="s">
        <v>716</v>
      </c>
      <c r="E171" s="93" t="s">
        <v>727</v>
      </c>
      <c r="F171" s="93" t="s">
        <v>726</v>
      </c>
      <c r="G171" s="174">
        <v>83.83</v>
      </c>
      <c r="H171" s="174">
        <v>0</v>
      </c>
      <c r="I171" s="174">
        <v>83.83</v>
      </c>
      <c r="J171" s="174">
        <v>61.019417475728197</v>
      </c>
      <c r="K171" s="174">
        <v>0</v>
      </c>
      <c r="L171" s="174">
        <v>61.019417475728197</v>
      </c>
      <c r="M171" s="174">
        <v>72.650000000000006</v>
      </c>
      <c r="N171" s="174">
        <v>0</v>
      </c>
      <c r="O171" s="174">
        <v>72.650000000000006</v>
      </c>
      <c r="P171" s="174">
        <v>0</v>
      </c>
      <c r="Q171" s="174">
        <v>0</v>
      </c>
      <c r="R171" s="174">
        <v>0</v>
      </c>
      <c r="S171" s="174">
        <v>60</v>
      </c>
      <c r="T171" s="174">
        <v>20</v>
      </c>
      <c r="U171" s="174">
        <v>80</v>
      </c>
      <c r="V171" s="174">
        <f t="shared" si="5"/>
        <v>61.780063106796149</v>
      </c>
      <c r="W171" s="93">
        <v>167</v>
      </c>
      <c r="X171" s="93">
        <f>VLOOKUP(F171,[5]Sheet7!$A$2:$C$173,3,0)</f>
        <v>169</v>
      </c>
      <c r="Y171" s="93" t="s">
        <v>414</v>
      </c>
      <c r="Z171" s="93">
        <v>172</v>
      </c>
      <c r="AA171" s="94"/>
      <c r="AB171" s="94"/>
      <c r="AC171" s="94"/>
      <c r="AD171" s="93"/>
    </row>
    <row r="172" spans="1:30" x14ac:dyDescent="0.2">
      <c r="A172" s="93" t="s">
        <v>1406</v>
      </c>
      <c r="B172" s="93" t="s">
        <v>713</v>
      </c>
      <c r="C172" s="93" t="s">
        <v>712</v>
      </c>
      <c r="D172" s="93" t="s">
        <v>725</v>
      </c>
      <c r="E172" s="93" t="s">
        <v>724</v>
      </c>
      <c r="F172" s="93" t="s">
        <v>723</v>
      </c>
      <c r="G172" s="174">
        <v>84.8333333333333</v>
      </c>
      <c r="H172" s="174">
        <v>0</v>
      </c>
      <c r="I172" s="174">
        <v>84.8333333333333</v>
      </c>
      <c r="J172" s="174">
        <v>64.029126213592207</v>
      </c>
      <c r="K172" s="174">
        <v>0</v>
      </c>
      <c r="L172" s="174">
        <v>64.029126213592207</v>
      </c>
      <c r="M172" s="174">
        <v>71.900000000000006</v>
      </c>
      <c r="N172" s="174">
        <v>0</v>
      </c>
      <c r="O172" s="174">
        <v>71.900000000000006</v>
      </c>
      <c r="P172" s="174">
        <v>0</v>
      </c>
      <c r="Q172" s="174">
        <v>0</v>
      </c>
      <c r="R172" s="174">
        <v>0</v>
      </c>
      <c r="S172" s="174">
        <v>12</v>
      </c>
      <c r="T172" s="174">
        <v>0</v>
      </c>
      <c r="U172" s="174">
        <v>12</v>
      </c>
      <c r="V172" s="174">
        <f t="shared" si="5"/>
        <v>60.700177993527483</v>
      </c>
      <c r="W172" s="93">
        <v>168</v>
      </c>
      <c r="X172" s="93">
        <f>VLOOKUP(F172,[5]Sheet7!$A$2:$C$173,3,0)</f>
        <v>167</v>
      </c>
      <c r="Y172" s="93" t="s">
        <v>414</v>
      </c>
      <c r="Z172" s="93">
        <v>172</v>
      </c>
      <c r="AA172" s="94"/>
      <c r="AB172" s="94"/>
      <c r="AC172" s="94"/>
      <c r="AD172" s="93"/>
    </row>
    <row r="173" spans="1:30" x14ac:dyDescent="0.2">
      <c r="A173" s="93" t="s">
        <v>1406</v>
      </c>
      <c r="B173" s="93" t="s">
        <v>713</v>
      </c>
      <c r="C173" s="93" t="s">
        <v>712</v>
      </c>
      <c r="D173" s="93" t="s">
        <v>722</v>
      </c>
      <c r="E173" s="93" t="s">
        <v>721</v>
      </c>
      <c r="F173" s="93" t="s">
        <v>720</v>
      </c>
      <c r="G173" s="174">
        <v>84.1666666666667</v>
      </c>
      <c r="H173" s="174">
        <v>0</v>
      </c>
      <c r="I173" s="174">
        <v>84.1666666666667</v>
      </c>
      <c r="J173" s="174">
        <v>63.796116504854403</v>
      </c>
      <c r="K173" s="174">
        <v>0</v>
      </c>
      <c r="L173" s="174">
        <v>63.796116504854403</v>
      </c>
      <c r="M173" s="174">
        <v>80.55</v>
      </c>
      <c r="N173" s="174">
        <v>0</v>
      </c>
      <c r="O173" s="174">
        <v>80.55</v>
      </c>
      <c r="P173" s="174">
        <v>0</v>
      </c>
      <c r="Q173" s="174">
        <v>0</v>
      </c>
      <c r="R173" s="174">
        <v>0</v>
      </c>
      <c r="S173" s="174">
        <v>0</v>
      </c>
      <c r="T173" s="174">
        <v>5</v>
      </c>
      <c r="U173" s="174">
        <v>5</v>
      </c>
      <c r="V173" s="174">
        <f t="shared" si="5"/>
        <v>60.541254045307468</v>
      </c>
      <c r="W173" s="93">
        <v>169</v>
      </c>
      <c r="X173" s="93">
        <f>VLOOKUP(F173,[5]Sheet7!$A$2:$C$173,3,0)</f>
        <v>168</v>
      </c>
      <c r="Y173" s="93" t="s">
        <v>414</v>
      </c>
      <c r="Z173" s="93">
        <v>172</v>
      </c>
      <c r="AA173" s="94"/>
      <c r="AB173" s="94"/>
      <c r="AC173" s="94"/>
      <c r="AD173" s="93"/>
    </row>
    <row r="174" spans="1:30" x14ac:dyDescent="0.2">
      <c r="A174" s="93" t="s">
        <v>1406</v>
      </c>
      <c r="B174" s="93" t="s">
        <v>713</v>
      </c>
      <c r="C174" s="93" t="s">
        <v>712</v>
      </c>
      <c r="D174" s="93" t="s">
        <v>719</v>
      </c>
      <c r="E174" s="93" t="s">
        <v>718</v>
      </c>
      <c r="F174" s="93" t="s">
        <v>717</v>
      </c>
      <c r="G174" s="174">
        <v>84.8333333333333</v>
      </c>
      <c r="H174" s="174">
        <v>0</v>
      </c>
      <c r="I174" s="174">
        <v>84.8333333333333</v>
      </c>
      <c r="J174" s="174">
        <v>59.067961165048501</v>
      </c>
      <c r="K174" s="174">
        <v>0</v>
      </c>
      <c r="L174" s="174">
        <v>59.067961165048501</v>
      </c>
      <c r="M174" s="174">
        <v>64.400000000000006</v>
      </c>
      <c r="N174" s="174">
        <v>0</v>
      </c>
      <c r="O174" s="174">
        <v>64.400000000000006</v>
      </c>
      <c r="P174" s="174">
        <v>25</v>
      </c>
      <c r="Q174" s="174">
        <v>0</v>
      </c>
      <c r="R174" s="174">
        <v>25</v>
      </c>
      <c r="S174" s="174">
        <v>0</v>
      </c>
      <c r="T174" s="174">
        <v>0</v>
      </c>
      <c r="U174" s="174">
        <v>0</v>
      </c>
      <c r="V174" s="174">
        <f t="shared" si="5"/>
        <v>57.254304207119702</v>
      </c>
      <c r="W174" s="93">
        <v>170</v>
      </c>
      <c r="X174" s="93">
        <f>VLOOKUP(F174,[5]Sheet7!$A$2:$C$173,3,0)</f>
        <v>170</v>
      </c>
      <c r="Y174" s="93" t="s">
        <v>414</v>
      </c>
      <c r="Z174" s="93">
        <v>172</v>
      </c>
      <c r="AA174" s="94"/>
      <c r="AB174" s="94"/>
      <c r="AC174" s="94"/>
      <c r="AD174" s="93"/>
    </row>
    <row r="175" spans="1:30" x14ac:dyDescent="0.2">
      <c r="A175" s="93" t="s">
        <v>1406</v>
      </c>
      <c r="B175" s="93" t="s">
        <v>713</v>
      </c>
      <c r="C175" s="93" t="s">
        <v>712</v>
      </c>
      <c r="D175" s="93" t="s">
        <v>716</v>
      </c>
      <c r="E175" s="93" t="s">
        <v>715</v>
      </c>
      <c r="F175" s="93" t="s">
        <v>714</v>
      </c>
      <c r="G175" s="174">
        <v>84.5</v>
      </c>
      <c r="H175" s="174">
        <v>0</v>
      </c>
      <c r="I175" s="174">
        <v>84.5</v>
      </c>
      <c r="J175" s="174">
        <v>55.961165048543698</v>
      </c>
      <c r="K175" s="174">
        <v>0</v>
      </c>
      <c r="L175" s="174">
        <v>55.961165048543698</v>
      </c>
      <c r="M175" s="174">
        <v>66.3</v>
      </c>
      <c r="N175" s="174">
        <v>0</v>
      </c>
      <c r="O175" s="174">
        <v>66.3</v>
      </c>
      <c r="P175" s="174">
        <v>0</v>
      </c>
      <c r="Q175" s="174">
        <v>0</v>
      </c>
      <c r="R175" s="174">
        <v>0</v>
      </c>
      <c r="S175" s="174">
        <v>0</v>
      </c>
      <c r="T175" s="174">
        <v>0</v>
      </c>
      <c r="U175" s="174">
        <v>0</v>
      </c>
      <c r="V175" s="174">
        <f t="shared" si="5"/>
        <v>53.735873786407772</v>
      </c>
      <c r="W175" s="93">
        <v>171</v>
      </c>
      <c r="X175" s="93">
        <f>VLOOKUP(F175,[5]Sheet7!$A$2:$C$173,3,0)</f>
        <v>171</v>
      </c>
      <c r="Y175" s="93" t="s">
        <v>414</v>
      </c>
      <c r="Z175" s="93">
        <v>172</v>
      </c>
      <c r="AA175" s="94"/>
      <c r="AB175" s="94"/>
      <c r="AC175" s="94"/>
      <c r="AD175" s="93"/>
    </row>
    <row r="176" spans="1:30" x14ac:dyDescent="0.2">
      <c r="A176" s="93" t="s">
        <v>1406</v>
      </c>
      <c r="B176" s="93" t="s">
        <v>713</v>
      </c>
      <c r="C176" s="93" t="s">
        <v>712</v>
      </c>
      <c r="D176" s="93" t="s">
        <v>711</v>
      </c>
      <c r="E176" s="93" t="s">
        <v>710</v>
      </c>
      <c r="F176" s="93" t="s">
        <v>709</v>
      </c>
      <c r="G176" s="174">
        <v>81.2</v>
      </c>
      <c r="H176" s="174">
        <v>0</v>
      </c>
      <c r="I176" s="174">
        <v>81.2</v>
      </c>
      <c r="J176" s="174">
        <v>6.8932038834951497</v>
      </c>
      <c r="K176" s="174">
        <v>0</v>
      </c>
      <c r="L176" s="174">
        <v>6.8932038834951497</v>
      </c>
      <c r="M176" s="174">
        <v>35</v>
      </c>
      <c r="N176" s="174">
        <v>0</v>
      </c>
      <c r="O176" s="174">
        <v>35</v>
      </c>
      <c r="P176" s="174">
        <v>0</v>
      </c>
      <c r="Q176" s="174">
        <v>0</v>
      </c>
      <c r="R176" s="174">
        <v>0</v>
      </c>
      <c r="S176" s="174">
        <v>0</v>
      </c>
      <c r="T176" s="174">
        <v>0</v>
      </c>
      <c r="U176" s="174">
        <v>0</v>
      </c>
      <c r="V176" s="174">
        <f t="shared" si="5"/>
        <v>15.039902912621363</v>
      </c>
      <c r="W176" s="93">
        <v>172</v>
      </c>
      <c r="X176" s="93">
        <f>VLOOKUP(F176,[5]Sheet7!$A$2:$C$173,3,0)</f>
        <v>172</v>
      </c>
      <c r="Y176" s="93" t="s">
        <v>414</v>
      </c>
      <c r="Z176" s="93">
        <v>172</v>
      </c>
      <c r="AA176" s="94"/>
      <c r="AB176" s="94"/>
      <c r="AC176" s="94"/>
      <c r="AD176" s="93"/>
    </row>
    <row r="177" spans="1:14" x14ac:dyDescent="0.2">
      <c r="A177" s="200" t="s">
        <v>559</v>
      </c>
      <c r="B177" s="201" t="s">
        <v>560</v>
      </c>
      <c r="C177" s="202"/>
      <c r="D177" s="201"/>
      <c r="E177" s="201"/>
      <c r="F177" s="201"/>
      <c r="G177" s="201"/>
      <c r="H177" s="201"/>
      <c r="I177" s="201"/>
      <c r="J177" s="201"/>
      <c r="K177" s="201"/>
      <c r="L177" s="201"/>
      <c r="M177" s="201"/>
      <c r="N177" s="201"/>
    </row>
    <row r="178" spans="1:14" x14ac:dyDescent="0.2">
      <c r="A178" s="203"/>
      <c r="B178" s="204" t="s">
        <v>561</v>
      </c>
      <c r="C178" s="202"/>
      <c r="D178" s="201"/>
      <c r="E178" s="201"/>
      <c r="F178" s="201"/>
      <c r="G178" s="201"/>
      <c r="H178" s="201"/>
      <c r="I178" s="201"/>
      <c r="J178" s="201"/>
      <c r="K178" s="201"/>
      <c r="L178" s="201"/>
      <c r="M178" s="201"/>
      <c r="N178" s="201"/>
    </row>
    <row r="179" spans="1:14" x14ac:dyDescent="0.2">
      <c r="A179" s="203"/>
      <c r="B179" s="201" t="s">
        <v>562</v>
      </c>
      <c r="C179" s="202"/>
      <c r="D179" s="201"/>
      <c r="E179" s="201"/>
      <c r="F179" s="201"/>
      <c r="G179" s="201"/>
      <c r="H179" s="201"/>
      <c r="I179" s="201"/>
      <c r="J179" s="201"/>
      <c r="K179" s="201"/>
      <c r="L179" s="201"/>
      <c r="M179" s="201"/>
      <c r="N179" s="201"/>
    </row>
    <row r="180" spans="1:14" x14ac:dyDescent="0.2">
      <c r="A180" s="203"/>
      <c r="B180" s="201" t="s">
        <v>563</v>
      </c>
      <c r="C180" s="205"/>
      <c r="D180" s="201"/>
      <c r="E180" s="201"/>
      <c r="F180" s="201"/>
      <c r="G180" s="201"/>
      <c r="H180" s="201"/>
      <c r="I180" s="201"/>
      <c r="J180" s="201"/>
      <c r="K180" s="201"/>
      <c r="L180" s="201"/>
      <c r="M180" s="201"/>
      <c r="N180" s="201"/>
    </row>
    <row r="181" spans="1:14" x14ac:dyDescent="0.2">
      <c r="A181" s="203"/>
      <c r="B181" s="204" t="s">
        <v>564</v>
      </c>
      <c r="C181" s="205"/>
      <c r="D181" s="201"/>
      <c r="E181" s="201"/>
      <c r="F181" s="201"/>
      <c r="G181" s="201"/>
      <c r="H181" s="201"/>
      <c r="I181" s="201"/>
      <c r="J181" s="201"/>
      <c r="K181" s="201"/>
      <c r="L181" s="201"/>
      <c r="M181" s="201"/>
      <c r="N181" s="201"/>
    </row>
  </sheetData>
  <mergeCells count="2">
    <mergeCell ref="A2:AD2"/>
    <mergeCell ref="A3:C3"/>
  </mergeCells>
  <phoneticPr fontId="1" type="noConversion"/>
  <dataValidations count="5">
    <dataValidation type="list" allowBlank="1" showInputMessage="1" showErrorMessage="1" sqref="AB5:AB9" xr:uid="{00000000-0002-0000-0000-000004000000}">
      <formula1>"学业进步奖,研究与创新奖,道德风尚奖,文体活动奖,社会工作奖"</formula1>
    </dataValidation>
    <dataValidation type="list" allowBlank="1" showInputMessage="1" showErrorMessage="1" sqref="AC34 AC4:AC32 W1 W3" xr:uid="{00000000-0002-0000-0000-000003000000}">
      <formula1>"三好学生,三好学生标兵,优秀学生干部"</formula1>
    </dataValidation>
    <dataValidation type="list" allowBlank="1" showInputMessage="1" showErrorMessage="1" sqref="AB34 AB10:AB32 V1" xr:uid="{00000000-0002-0000-0000-000002000000}">
      <formula1>$CQ$9:$CQ$11</formula1>
    </dataValidation>
    <dataValidation type="list" allowBlank="1" showInputMessage="1" showErrorMessage="1" sqref="AA4:AA77 U1 U3" xr:uid="{00000000-0002-0000-0000-000001000000}">
      <formula1>"一等奖学金,二等奖学金,三等奖学金,课程考核不合格,德育分未达标,体育成绩不合格,体测成绩不合格,违纪"</formula1>
    </dataValidation>
    <dataValidation type="list" allowBlank="1" showInputMessage="1" showErrorMessage="1" sqref="Y5:Y40 Y42:Y43" xr:uid="{00000000-0002-0000-0000-000000000000}">
      <formula1>"是,否"</formula1>
    </dataValidation>
  </dataValidations>
  <pageMargins left="0.75138888888888899" right="0.75138888888888899" top="1" bottom="1" header="0.5" footer="0.5"/>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FC9AC-217D-44C0-9429-16882CC1CC51}">
  <dimension ref="A1:IU179"/>
  <sheetViews>
    <sheetView view="pageBreakPreview" zoomScale="130" zoomScaleNormal="160" zoomScaleSheetLayoutView="130" workbookViewId="0">
      <selection activeCell="B163" sqref="B163"/>
    </sheetView>
  </sheetViews>
  <sheetFormatPr defaultColWidth="9" defaultRowHeight="15" customHeight="1" x14ac:dyDescent="0.15"/>
  <cols>
    <col min="1" max="1" width="14.625" style="116" customWidth="1"/>
    <col min="2" max="2" width="9.5" style="116" customWidth="1"/>
    <col min="3" max="3" width="3.375" style="119" customWidth="1"/>
    <col min="4" max="4" width="5.375" style="116" customWidth="1"/>
    <col min="5" max="5" width="6.25" style="116" customWidth="1"/>
    <col min="6" max="6" width="5.375" style="116" customWidth="1"/>
    <col min="7" max="7" width="4.25" style="118" bestFit="1" customWidth="1"/>
    <col min="8" max="8" width="4.25" style="119" bestFit="1" customWidth="1"/>
    <col min="9" max="9" width="4.25" style="118" customWidth="1"/>
    <col min="10" max="11" width="4.25" style="118" bestFit="1" customWidth="1"/>
    <col min="12" max="12" width="4.25" style="119" bestFit="1" customWidth="1"/>
    <col min="13" max="13" width="4.25" style="118" bestFit="1" customWidth="1"/>
    <col min="14" max="14" width="3.5" style="119" customWidth="1"/>
    <col min="15" max="15" width="4.25" style="118" bestFit="1" customWidth="1"/>
    <col min="16" max="16" width="4.25" style="41" bestFit="1" customWidth="1"/>
    <col min="17" max="17" width="4.25" style="121" bestFit="1" customWidth="1"/>
    <col min="18" max="18" width="4.875" style="116" bestFit="1" customWidth="1"/>
    <col min="19" max="19" width="4.25" style="120" bestFit="1" customWidth="1"/>
    <col min="20" max="20" width="4.25" style="116" bestFit="1" customWidth="1"/>
    <col min="21" max="21" width="4.875" style="119" bestFit="1" customWidth="1"/>
    <col min="22" max="22" width="4.25" style="118" bestFit="1" customWidth="1"/>
    <col min="23" max="23" width="2.875" style="117" customWidth="1"/>
    <col min="24" max="24" width="2.875" style="116" customWidth="1"/>
    <col min="25" max="25" width="2.75" style="116" customWidth="1"/>
    <col min="26" max="26" width="3.625" style="116" customWidth="1"/>
    <col min="27" max="27" width="8.875" style="116" customWidth="1"/>
    <col min="28" max="28" width="8.375" style="116" customWidth="1"/>
    <col min="29" max="29" width="8.125" style="116" customWidth="1"/>
    <col min="30" max="30" width="5.625" style="116" customWidth="1"/>
    <col min="31" max="85" width="9" style="116"/>
    <col min="86" max="86" width="3.125" style="116" customWidth="1"/>
    <col min="87" max="87" width="13.125" style="116" customWidth="1"/>
    <col min="88" max="88" width="4.625" style="116" customWidth="1"/>
    <col min="89" max="89" width="11.25" style="116" customWidth="1"/>
    <col min="90" max="249" width="9" style="116"/>
    <col min="250" max="16384" width="9" style="36"/>
  </cols>
  <sheetData>
    <row r="1" spans="1:255" s="137" customFormat="1" ht="14.25" x14ac:dyDescent="0.2">
      <c r="A1" s="155" t="s">
        <v>387</v>
      </c>
      <c r="B1" s="155"/>
      <c r="C1" s="156"/>
      <c r="D1" s="147"/>
      <c r="E1" s="147"/>
      <c r="F1" s="147"/>
      <c r="G1" s="149"/>
      <c r="H1" s="154"/>
      <c r="I1" s="149"/>
      <c r="J1" s="149"/>
      <c r="K1" s="154"/>
      <c r="L1" s="149"/>
      <c r="M1" s="149"/>
      <c r="N1" s="154"/>
      <c r="O1" s="153"/>
      <c r="P1" s="152"/>
      <c r="Q1" s="151"/>
      <c r="R1" s="146"/>
      <c r="S1" s="146"/>
      <c r="T1" s="157"/>
      <c r="U1" s="150"/>
      <c r="V1" s="149"/>
      <c r="W1" s="148"/>
      <c r="X1" s="147"/>
      <c r="Y1" s="147"/>
      <c r="Z1" s="147"/>
      <c r="AA1" s="147"/>
      <c r="AB1" s="147"/>
      <c r="AC1" s="147"/>
      <c r="AD1" s="147"/>
    </row>
    <row r="2" spans="1:255" s="137" customFormat="1" ht="18.75" x14ac:dyDescent="0.2">
      <c r="A2" s="217" t="s">
        <v>1407</v>
      </c>
      <c r="B2" s="217"/>
      <c r="C2" s="218"/>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row>
    <row r="3" spans="1:255" s="137" customFormat="1" ht="14.25" x14ac:dyDescent="0.2">
      <c r="A3" s="221" t="s">
        <v>1410</v>
      </c>
      <c r="B3" s="221"/>
      <c r="C3" s="221"/>
      <c r="D3" s="221"/>
      <c r="E3" s="159"/>
      <c r="F3" s="159"/>
      <c r="G3" s="160"/>
      <c r="H3" s="159"/>
      <c r="I3" s="160"/>
      <c r="J3" s="160"/>
      <c r="K3" s="159"/>
      <c r="L3" s="160"/>
      <c r="M3" s="160"/>
      <c r="N3" s="159"/>
      <c r="O3" s="161"/>
      <c r="P3" s="159"/>
      <c r="Q3" s="145"/>
      <c r="R3" s="161"/>
      <c r="S3" s="161"/>
      <c r="T3" s="159"/>
      <c r="U3" s="161"/>
      <c r="V3" s="162"/>
      <c r="W3" s="145"/>
      <c r="X3" s="158" t="s">
        <v>1</v>
      </c>
      <c r="Y3" s="144"/>
      <c r="Z3" s="144"/>
      <c r="AA3" s="144"/>
      <c r="AB3" s="144"/>
      <c r="AC3" s="144"/>
      <c r="AD3" s="144"/>
    </row>
    <row r="4" spans="1:255" s="137" customFormat="1" ht="36" x14ac:dyDescent="0.2">
      <c r="A4" s="143" t="s">
        <v>2</v>
      </c>
      <c r="B4" s="143" t="s">
        <v>389</v>
      </c>
      <c r="C4" s="139" t="s">
        <v>390</v>
      </c>
      <c r="D4" s="143" t="s">
        <v>5</v>
      </c>
      <c r="E4" s="143" t="s">
        <v>6</v>
      </c>
      <c r="F4" s="143" t="s">
        <v>7</v>
      </c>
      <c r="G4" s="140" t="s">
        <v>8</v>
      </c>
      <c r="H4" s="139" t="s">
        <v>9</v>
      </c>
      <c r="I4" s="140" t="s">
        <v>10</v>
      </c>
      <c r="J4" s="140" t="s">
        <v>11</v>
      </c>
      <c r="K4" s="139" t="s">
        <v>12</v>
      </c>
      <c r="L4" s="140" t="s">
        <v>13</v>
      </c>
      <c r="M4" s="140" t="s">
        <v>14</v>
      </c>
      <c r="N4" s="139" t="s">
        <v>15</v>
      </c>
      <c r="O4" s="140" t="s">
        <v>16</v>
      </c>
      <c r="P4" s="142" t="s">
        <v>391</v>
      </c>
      <c r="Q4" s="141" t="s">
        <v>392</v>
      </c>
      <c r="R4" s="140" t="s">
        <v>393</v>
      </c>
      <c r="S4" s="140" t="s">
        <v>394</v>
      </c>
      <c r="T4" s="139" t="s">
        <v>395</v>
      </c>
      <c r="U4" s="140" t="s">
        <v>396</v>
      </c>
      <c r="V4" s="140" t="s">
        <v>17</v>
      </c>
      <c r="W4" s="141" t="s">
        <v>18</v>
      </c>
      <c r="X4" s="139" t="s">
        <v>19</v>
      </c>
      <c r="Y4" s="139" t="s">
        <v>397</v>
      </c>
      <c r="Z4" s="140" t="s">
        <v>398</v>
      </c>
      <c r="AA4" s="139" t="s">
        <v>21</v>
      </c>
      <c r="AB4" s="139" t="s">
        <v>22</v>
      </c>
      <c r="AC4" s="139" t="s">
        <v>23</v>
      </c>
      <c r="AD4" s="138" t="s">
        <v>24</v>
      </c>
    </row>
    <row r="5" spans="1:255" ht="17.100000000000001" customHeight="1" x14ac:dyDescent="0.15">
      <c r="A5" s="134" t="s">
        <v>1406</v>
      </c>
      <c r="B5" s="134" t="s">
        <v>568</v>
      </c>
      <c r="C5" s="134" t="s">
        <v>712</v>
      </c>
      <c r="D5" s="134" t="s">
        <v>1072</v>
      </c>
      <c r="E5" s="163" t="s">
        <v>1405</v>
      </c>
      <c r="F5" s="134" t="s">
        <v>1404</v>
      </c>
      <c r="G5" s="136">
        <v>87.1666666666667</v>
      </c>
      <c r="H5" s="136">
        <v>8.0333333333333297</v>
      </c>
      <c r="I5" s="136">
        <v>95.2</v>
      </c>
      <c r="J5" s="136">
        <v>90.63</v>
      </c>
      <c r="K5" s="136">
        <v>5.4000000000000101</v>
      </c>
      <c r="L5" s="136">
        <v>96.03</v>
      </c>
      <c r="M5" s="136">
        <v>88.7</v>
      </c>
      <c r="N5" s="136">
        <v>0.5</v>
      </c>
      <c r="O5" s="136">
        <v>89.2</v>
      </c>
      <c r="P5" s="136">
        <v>60</v>
      </c>
      <c r="Q5" s="136">
        <v>20</v>
      </c>
      <c r="R5" s="136">
        <v>80</v>
      </c>
      <c r="S5" s="136">
        <v>60</v>
      </c>
      <c r="T5" s="136">
        <v>40</v>
      </c>
      <c r="U5" s="136">
        <v>100</v>
      </c>
      <c r="V5" s="164">
        <f t="shared" ref="V5:V36" si="0">I5*0.1+L5*0.75+0.05*O5+0.05*R5+0.05*U5</f>
        <v>95.002499999999998</v>
      </c>
      <c r="W5" s="135">
        <v>1</v>
      </c>
      <c r="X5" s="134">
        <f>VLOOKUP(F5,[5]Sheet8!$A$2:$C$171,3,0)</f>
        <v>7</v>
      </c>
      <c r="Y5" s="124" t="s">
        <v>402</v>
      </c>
      <c r="Z5" s="133">
        <v>170</v>
      </c>
      <c r="AA5" s="131" t="s">
        <v>403</v>
      </c>
      <c r="AB5" s="131"/>
      <c r="AC5" s="131" t="s">
        <v>409</v>
      </c>
      <c r="AD5" s="132"/>
      <c r="IP5" s="116"/>
      <c r="IQ5" s="116"/>
      <c r="IR5" s="116"/>
      <c r="IS5" s="116"/>
      <c r="IT5" s="116"/>
      <c r="IU5" s="116"/>
    </row>
    <row r="6" spans="1:255" ht="15" customHeight="1" x14ac:dyDescent="0.15">
      <c r="A6" s="134" t="s">
        <v>1406</v>
      </c>
      <c r="B6" s="124" t="s">
        <v>568</v>
      </c>
      <c r="C6" s="124" t="s">
        <v>712</v>
      </c>
      <c r="D6" s="124" t="s">
        <v>1066</v>
      </c>
      <c r="E6" s="165" t="s">
        <v>1403</v>
      </c>
      <c r="F6" s="124" t="s">
        <v>1402</v>
      </c>
      <c r="G6" s="127">
        <v>88.5</v>
      </c>
      <c r="H6" s="127">
        <v>4.2</v>
      </c>
      <c r="I6" s="127">
        <v>92.7</v>
      </c>
      <c r="J6" s="127">
        <v>93.572815533980602</v>
      </c>
      <c r="K6" s="127">
        <v>2.1</v>
      </c>
      <c r="L6" s="127">
        <v>95.672815533980597</v>
      </c>
      <c r="M6" s="127">
        <v>88.45</v>
      </c>
      <c r="N6" s="127">
        <v>0</v>
      </c>
      <c r="O6" s="127">
        <v>88.45</v>
      </c>
      <c r="P6" s="127">
        <v>60</v>
      </c>
      <c r="Q6" s="127">
        <v>34</v>
      </c>
      <c r="R6" s="127">
        <v>94</v>
      </c>
      <c r="S6" s="127">
        <v>60</v>
      </c>
      <c r="T6" s="127">
        <v>35</v>
      </c>
      <c r="U6" s="127">
        <v>95</v>
      </c>
      <c r="V6" s="125">
        <f t="shared" si="0"/>
        <v>94.897111650485442</v>
      </c>
      <c r="W6" s="126">
        <v>2</v>
      </c>
      <c r="X6" s="124">
        <f>VLOOKUP(F6,[5]Sheet8!$A$2:$C$171,3,0)</f>
        <v>2</v>
      </c>
      <c r="Y6" s="124" t="s">
        <v>402</v>
      </c>
      <c r="Z6" s="133">
        <v>170</v>
      </c>
      <c r="AA6" s="131" t="s">
        <v>403</v>
      </c>
      <c r="AB6" s="129"/>
      <c r="AC6" s="129" t="s">
        <v>404</v>
      </c>
      <c r="AD6" s="130"/>
      <c r="IP6" s="116"/>
      <c r="IQ6" s="116"/>
      <c r="IR6" s="116"/>
      <c r="IS6" s="116"/>
      <c r="IT6" s="116"/>
      <c r="IU6" s="116"/>
    </row>
    <row r="7" spans="1:255" ht="15" customHeight="1" x14ac:dyDescent="0.15">
      <c r="A7" s="134" t="s">
        <v>1406</v>
      </c>
      <c r="B7" s="124" t="s">
        <v>568</v>
      </c>
      <c r="C7" s="124" t="s">
        <v>712</v>
      </c>
      <c r="D7" s="124" t="s">
        <v>1085</v>
      </c>
      <c r="E7" s="165" t="s">
        <v>1401</v>
      </c>
      <c r="F7" s="124" t="s">
        <v>1400</v>
      </c>
      <c r="G7" s="127">
        <v>88</v>
      </c>
      <c r="H7" s="127">
        <v>2</v>
      </c>
      <c r="I7" s="127">
        <v>90</v>
      </c>
      <c r="J7" s="127">
        <v>93.252427184466001</v>
      </c>
      <c r="K7" s="127">
        <v>4.2</v>
      </c>
      <c r="L7" s="127">
        <v>97.452427184466003</v>
      </c>
      <c r="M7" s="127">
        <v>70.7</v>
      </c>
      <c r="N7" s="127">
        <v>5</v>
      </c>
      <c r="O7" s="127">
        <v>75.7</v>
      </c>
      <c r="P7" s="127">
        <v>60</v>
      </c>
      <c r="Q7" s="127">
        <v>22</v>
      </c>
      <c r="R7" s="127">
        <v>82</v>
      </c>
      <c r="S7" s="127">
        <v>60</v>
      </c>
      <c r="T7" s="127">
        <v>35</v>
      </c>
      <c r="U7" s="127">
        <v>95</v>
      </c>
      <c r="V7" s="125">
        <f t="shared" si="0"/>
        <v>94.724320388349497</v>
      </c>
      <c r="W7" s="126">
        <v>3</v>
      </c>
      <c r="X7" s="124">
        <f>VLOOKUP(F7,[5]Sheet8!$A$2:$C$171,3,0)</f>
        <v>3</v>
      </c>
      <c r="Y7" s="124" t="s">
        <v>402</v>
      </c>
      <c r="Z7" s="133">
        <v>170</v>
      </c>
      <c r="AA7" s="131" t="s">
        <v>403</v>
      </c>
      <c r="AB7" s="129"/>
      <c r="AC7" s="129" t="s">
        <v>404</v>
      </c>
      <c r="AD7" s="130"/>
    </row>
    <row r="8" spans="1:255" ht="15" customHeight="1" x14ac:dyDescent="0.15">
      <c r="A8" s="134" t="s">
        <v>1406</v>
      </c>
      <c r="B8" s="124" t="s">
        <v>568</v>
      </c>
      <c r="C8" s="124" t="s">
        <v>712</v>
      </c>
      <c r="D8" s="124" t="s">
        <v>1066</v>
      </c>
      <c r="E8" s="165" t="s">
        <v>1399</v>
      </c>
      <c r="F8" s="124" t="s">
        <v>1398</v>
      </c>
      <c r="G8" s="127">
        <v>89.67</v>
      </c>
      <c r="H8" s="127">
        <v>7.5</v>
      </c>
      <c r="I8" s="127">
        <v>97.17</v>
      </c>
      <c r="J8" s="127">
        <v>93.873786407767</v>
      </c>
      <c r="K8" s="127">
        <v>2</v>
      </c>
      <c r="L8" s="127">
        <v>95.873786407767</v>
      </c>
      <c r="M8" s="127">
        <v>84.65</v>
      </c>
      <c r="N8" s="127">
        <v>0</v>
      </c>
      <c r="O8" s="127">
        <v>84.65</v>
      </c>
      <c r="P8" s="127">
        <v>60</v>
      </c>
      <c r="Q8" s="127">
        <v>13</v>
      </c>
      <c r="R8" s="127">
        <v>73</v>
      </c>
      <c r="S8" s="127">
        <v>60</v>
      </c>
      <c r="T8" s="127">
        <v>40</v>
      </c>
      <c r="U8" s="127">
        <v>100</v>
      </c>
      <c r="V8" s="125">
        <f t="shared" si="0"/>
        <v>94.504839805825256</v>
      </c>
      <c r="W8" s="126">
        <v>4</v>
      </c>
      <c r="X8" s="124">
        <f>VLOOKUP(F8,[5]Sheet8!$A$2:$C$171,3,0)</f>
        <v>1</v>
      </c>
      <c r="Y8" s="124" t="s">
        <v>402</v>
      </c>
      <c r="Z8" s="133">
        <v>170</v>
      </c>
      <c r="AA8" s="131" t="s">
        <v>403</v>
      </c>
      <c r="AB8" s="129"/>
      <c r="AC8" s="129" t="s">
        <v>404</v>
      </c>
      <c r="AD8" s="130"/>
    </row>
    <row r="9" spans="1:255" ht="15" customHeight="1" x14ac:dyDescent="0.15">
      <c r="A9" s="134" t="s">
        <v>1406</v>
      </c>
      <c r="B9" s="124" t="s">
        <v>568</v>
      </c>
      <c r="C9" s="124" t="s">
        <v>712</v>
      </c>
      <c r="D9" s="124" t="s">
        <v>1085</v>
      </c>
      <c r="E9" s="165" t="s">
        <v>1397</v>
      </c>
      <c r="F9" s="124" t="s">
        <v>1396</v>
      </c>
      <c r="G9" s="127">
        <v>88.1666666666667</v>
      </c>
      <c r="H9" s="127">
        <v>4.5</v>
      </c>
      <c r="I9" s="127">
        <v>92.6666666666667</v>
      </c>
      <c r="J9" s="127">
        <v>93.048543689320397</v>
      </c>
      <c r="K9" s="127">
        <v>1.75</v>
      </c>
      <c r="L9" s="127">
        <v>94.798543689320397</v>
      </c>
      <c r="M9" s="127">
        <v>85.45</v>
      </c>
      <c r="N9" s="127">
        <v>0</v>
      </c>
      <c r="O9" s="127">
        <v>85.45</v>
      </c>
      <c r="P9" s="127">
        <v>60</v>
      </c>
      <c r="Q9" s="127">
        <v>14</v>
      </c>
      <c r="R9" s="127">
        <v>74</v>
      </c>
      <c r="S9" s="127">
        <v>60</v>
      </c>
      <c r="T9" s="127">
        <v>35</v>
      </c>
      <c r="U9" s="127">
        <v>95</v>
      </c>
      <c r="V9" s="125">
        <f t="shared" si="0"/>
        <v>93.088074433656956</v>
      </c>
      <c r="W9" s="126">
        <v>5</v>
      </c>
      <c r="X9" s="124">
        <f>VLOOKUP(F9,[5]Sheet8!$A$2:$C$171,3,0)</f>
        <v>4</v>
      </c>
      <c r="Y9" s="124" t="s">
        <v>402</v>
      </c>
      <c r="Z9" s="133">
        <v>170</v>
      </c>
      <c r="AA9" s="131" t="s">
        <v>403</v>
      </c>
      <c r="AB9" s="129"/>
      <c r="AC9" s="129" t="s">
        <v>409</v>
      </c>
      <c r="AD9" s="130"/>
    </row>
    <row r="10" spans="1:255" ht="15" customHeight="1" x14ac:dyDescent="0.15">
      <c r="A10" s="134" t="s">
        <v>1406</v>
      </c>
      <c r="B10" s="124" t="s">
        <v>568</v>
      </c>
      <c r="C10" s="124" t="s">
        <v>712</v>
      </c>
      <c r="D10" s="124" t="s">
        <v>1069</v>
      </c>
      <c r="E10" s="165" t="s">
        <v>1395</v>
      </c>
      <c r="F10" s="124" t="s">
        <v>1394</v>
      </c>
      <c r="G10" s="127">
        <v>88.3333333333333</v>
      </c>
      <c r="H10" s="127">
        <v>4.5</v>
      </c>
      <c r="I10" s="127">
        <v>92.8333333333333</v>
      </c>
      <c r="J10" s="127">
        <v>92.359223300970896</v>
      </c>
      <c r="K10" s="127">
        <v>2</v>
      </c>
      <c r="L10" s="127">
        <v>94.359223300970896</v>
      </c>
      <c r="M10" s="127">
        <v>77.900000000000006</v>
      </c>
      <c r="N10" s="127">
        <v>0.5</v>
      </c>
      <c r="O10" s="127">
        <v>78.400000000000006</v>
      </c>
      <c r="P10" s="127">
        <v>60</v>
      </c>
      <c r="Q10" s="127">
        <v>19.5</v>
      </c>
      <c r="R10" s="127">
        <v>79.5</v>
      </c>
      <c r="S10" s="127">
        <v>60</v>
      </c>
      <c r="T10" s="127">
        <v>40</v>
      </c>
      <c r="U10" s="127">
        <v>100</v>
      </c>
      <c r="V10" s="125">
        <f t="shared" si="0"/>
        <v>92.947750809061503</v>
      </c>
      <c r="W10" s="126">
        <v>6</v>
      </c>
      <c r="X10" s="124">
        <f>VLOOKUP(F10,[5]Sheet8!$A$2:$C$171,3,0)</f>
        <v>5</v>
      </c>
      <c r="Y10" s="124" t="s">
        <v>402</v>
      </c>
      <c r="Z10" s="133">
        <v>170</v>
      </c>
      <c r="AA10" s="131" t="s">
        <v>403</v>
      </c>
      <c r="AB10" s="129"/>
      <c r="AC10" s="129" t="s">
        <v>409</v>
      </c>
      <c r="AD10" s="130"/>
    </row>
    <row r="11" spans="1:255" ht="15" customHeight="1" x14ac:dyDescent="0.15">
      <c r="A11" s="134" t="s">
        <v>1406</v>
      </c>
      <c r="B11" s="124" t="s">
        <v>568</v>
      </c>
      <c r="C11" s="124" t="s">
        <v>712</v>
      </c>
      <c r="D11" s="124" t="s">
        <v>1063</v>
      </c>
      <c r="E11" s="165" t="s">
        <v>1393</v>
      </c>
      <c r="F11" s="124" t="s">
        <v>1392</v>
      </c>
      <c r="G11" s="127">
        <v>88.67</v>
      </c>
      <c r="H11" s="127">
        <v>4.5</v>
      </c>
      <c r="I11" s="127">
        <v>93.17</v>
      </c>
      <c r="J11" s="127">
        <v>90.543689320388395</v>
      </c>
      <c r="K11" s="127">
        <v>1.25</v>
      </c>
      <c r="L11" s="127">
        <v>91.793689320388395</v>
      </c>
      <c r="M11" s="127">
        <v>82.75</v>
      </c>
      <c r="N11" s="127">
        <v>0.5</v>
      </c>
      <c r="O11" s="127">
        <v>83.25</v>
      </c>
      <c r="P11" s="127">
        <v>60</v>
      </c>
      <c r="Q11" s="127">
        <v>35</v>
      </c>
      <c r="R11" s="127">
        <v>95</v>
      </c>
      <c r="S11" s="127">
        <v>60</v>
      </c>
      <c r="T11" s="127">
        <v>40</v>
      </c>
      <c r="U11" s="127">
        <v>100</v>
      </c>
      <c r="V11" s="125">
        <f t="shared" si="0"/>
        <v>92.074766990291295</v>
      </c>
      <c r="W11" s="126">
        <v>7</v>
      </c>
      <c r="X11" s="124">
        <f>VLOOKUP(F11,[5]Sheet8!$A$2:$C$171,3,0)</f>
        <v>8</v>
      </c>
      <c r="Y11" s="124" t="s">
        <v>402</v>
      </c>
      <c r="Z11" s="133">
        <v>170</v>
      </c>
      <c r="AA11" s="131" t="s">
        <v>403</v>
      </c>
      <c r="AB11" s="129"/>
      <c r="AC11" s="129" t="s">
        <v>409</v>
      </c>
      <c r="AD11" s="130"/>
      <c r="IP11" s="116"/>
      <c r="IQ11" s="116"/>
      <c r="IR11" s="116"/>
      <c r="IS11" s="116"/>
      <c r="IT11" s="116"/>
      <c r="IU11" s="116"/>
    </row>
    <row r="12" spans="1:255" ht="15" customHeight="1" x14ac:dyDescent="0.15">
      <c r="A12" s="134" t="s">
        <v>1406</v>
      </c>
      <c r="B12" s="124" t="s">
        <v>568</v>
      </c>
      <c r="C12" s="124" t="s">
        <v>712</v>
      </c>
      <c r="D12" s="124" t="s">
        <v>1066</v>
      </c>
      <c r="E12" s="165" t="s">
        <v>1391</v>
      </c>
      <c r="F12" s="124" t="s">
        <v>1390</v>
      </c>
      <c r="G12" s="127">
        <v>86.17</v>
      </c>
      <c r="H12" s="127">
        <v>5.5</v>
      </c>
      <c r="I12" s="127">
        <v>91.67</v>
      </c>
      <c r="J12" s="127">
        <v>87.349514563106794</v>
      </c>
      <c r="K12" s="127">
        <v>3.55</v>
      </c>
      <c r="L12" s="127">
        <v>90.899514563106806</v>
      </c>
      <c r="M12" s="127">
        <v>90.525000000000006</v>
      </c>
      <c r="N12" s="127">
        <v>3.5</v>
      </c>
      <c r="O12" s="127">
        <v>94.025000000000006</v>
      </c>
      <c r="P12" s="127">
        <v>60</v>
      </c>
      <c r="Q12" s="127">
        <v>24</v>
      </c>
      <c r="R12" s="127">
        <v>84</v>
      </c>
      <c r="S12" s="127">
        <v>60</v>
      </c>
      <c r="T12" s="127">
        <v>35</v>
      </c>
      <c r="U12" s="127">
        <v>95</v>
      </c>
      <c r="V12" s="125">
        <f t="shared" si="0"/>
        <v>90.992885922330117</v>
      </c>
      <c r="W12" s="126">
        <v>8</v>
      </c>
      <c r="X12" s="124">
        <f>VLOOKUP(F12,[5]Sheet8!$A$2:$C$171,3,0)</f>
        <v>19</v>
      </c>
      <c r="Y12" s="124" t="s">
        <v>402</v>
      </c>
      <c r="Z12" s="133">
        <v>170</v>
      </c>
      <c r="AA12" s="131" t="s">
        <v>403</v>
      </c>
      <c r="AB12" s="129"/>
      <c r="AC12" s="129"/>
      <c r="AD12" s="130"/>
    </row>
    <row r="13" spans="1:255" ht="15" customHeight="1" x14ac:dyDescent="0.15">
      <c r="A13" s="134" t="s">
        <v>1406</v>
      </c>
      <c r="B13" s="124" t="s">
        <v>568</v>
      </c>
      <c r="C13" s="124" t="s">
        <v>712</v>
      </c>
      <c r="D13" s="124" t="s">
        <v>1072</v>
      </c>
      <c r="E13" s="165" t="s">
        <v>1389</v>
      </c>
      <c r="F13" s="124" t="s">
        <v>1388</v>
      </c>
      <c r="G13" s="127">
        <v>85.1666666666667</v>
      </c>
      <c r="H13" s="127">
        <v>5.03</v>
      </c>
      <c r="I13" s="127">
        <v>90.2</v>
      </c>
      <c r="J13" s="127">
        <v>89.980582524271796</v>
      </c>
      <c r="K13" s="127">
        <v>1.1994174757281699</v>
      </c>
      <c r="L13" s="127">
        <v>91.18</v>
      </c>
      <c r="M13" s="127">
        <v>83.55</v>
      </c>
      <c r="N13" s="127">
        <v>0</v>
      </c>
      <c r="O13" s="127">
        <v>83.55</v>
      </c>
      <c r="P13" s="127">
        <v>60</v>
      </c>
      <c r="Q13" s="127">
        <v>28</v>
      </c>
      <c r="R13" s="127">
        <v>88</v>
      </c>
      <c r="S13" s="127">
        <v>60</v>
      </c>
      <c r="T13" s="127">
        <v>35</v>
      </c>
      <c r="U13" s="127">
        <v>95</v>
      </c>
      <c r="V13" s="125">
        <f t="shared" si="0"/>
        <v>90.732500000000002</v>
      </c>
      <c r="W13" s="126">
        <v>9</v>
      </c>
      <c r="X13" s="124">
        <f>VLOOKUP(F13,[5]Sheet8!$A$2:$C$171,3,0)</f>
        <v>9</v>
      </c>
      <c r="Y13" s="124" t="s">
        <v>402</v>
      </c>
      <c r="Z13" s="133">
        <v>170</v>
      </c>
      <c r="AA13" s="129" t="s">
        <v>420</v>
      </c>
      <c r="AB13" s="129"/>
      <c r="AC13" s="129" t="s">
        <v>409</v>
      </c>
      <c r="AD13" s="130"/>
      <c r="IP13" s="116"/>
      <c r="IQ13" s="116"/>
      <c r="IR13" s="116"/>
      <c r="IS13" s="116"/>
      <c r="IT13" s="116"/>
      <c r="IU13" s="116"/>
    </row>
    <row r="14" spans="1:255" ht="15" customHeight="1" x14ac:dyDescent="0.15">
      <c r="A14" s="134" t="s">
        <v>1406</v>
      </c>
      <c r="B14" s="124" t="s">
        <v>568</v>
      </c>
      <c r="C14" s="124" t="s">
        <v>712</v>
      </c>
      <c r="D14" s="124" t="s">
        <v>1069</v>
      </c>
      <c r="E14" s="165" t="s">
        <v>1387</v>
      </c>
      <c r="F14" s="124" t="s">
        <v>1386</v>
      </c>
      <c r="G14" s="127">
        <v>84.8333333333333</v>
      </c>
      <c r="H14" s="127">
        <v>0</v>
      </c>
      <c r="I14" s="127">
        <v>84.8333333333333</v>
      </c>
      <c r="J14" s="127">
        <v>89.873786407767</v>
      </c>
      <c r="K14" s="127">
        <v>2.25</v>
      </c>
      <c r="L14" s="127">
        <v>92.123786407767</v>
      </c>
      <c r="M14" s="127">
        <v>91.224999999999994</v>
      </c>
      <c r="N14" s="127">
        <v>0</v>
      </c>
      <c r="O14" s="127">
        <v>91.224999999999994</v>
      </c>
      <c r="P14" s="127">
        <v>60</v>
      </c>
      <c r="Q14" s="127">
        <v>10</v>
      </c>
      <c r="R14" s="127">
        <v>70</v>
      </c>
      <c r="S14" s="127">
        <v>60</v>
      </c>
      <c r="T14" s="127">
        <v>40</v>
      </c>
      <c r="U14" s="127">
        <v>100</v>
      </c>
      <c r="V14" s="125">
        <f t="shared" si="0"/>
        <v>90.637423139158585</v>
      </c>
      <c r="W14" s="126">
        <v>10</v>
      </c>
      <c r="X14" s="124">
        <f>VLOOKUP(F14,[5]Sheet8!$A$2:$C$171,3,0)</f>
        <v>11</v>
      </c>
      <c r="Y14" s="124" t="s">
        <v>402</v>
      </c>
      <c r="Z14" s="133">
        <v>170</v>
      </c>
      <c r="AA14" s="129" t="s">
        <v>420</v>
      </c>
      <c r="AB14" s="129"/>
      <c r="AC14" s="129"/>
      <c r="AD14" s="130"/>
    </row>
    <row r="15" spans="1:255" ht="15" customHeight="1" x14ac:dyDescent="0.15">
      <c r="A15" s="134" t="s">
        <v>1406</v>
      </c>
      <c r="B15" s="124" t="s">
        <v>568</v>
      </c>
      <c r="C15" s="124" t="s">
        <v>712</v>
      </c>
      <c r="D15" s="124" t="s">
        <v>1066</v>
      </c>
      <c r="E15" s="165" t="s">
        <v>1385</v>
      </c>
      <c r="F15" s="124" t="s">
        <v>1384</v>
      </c>
      <c r="G15" s="127">
        <v>89.5</v>
      </c>
      <c r="H15" s="127">
        <v>0.5</v>
      </c>
      <c r="I15" s="127">
        <v>90</v>
      </c>
      <c r="J15" s="127">
        <v>89.96</v>
      </c>
      <c r="K15" s="127">
        <v>1.125</v>
      </c>
      <c r="L15" s="127">
        <v>91.084999999999994</v>
      </c>
      <c r="M15" s="127">
        <v>91.35</v>
      </c>
      <c r="N15" s="127">
        <v>0</v>
      </c>
      <c r="O15" s="127">
        <v>91.35</v>
      </c>
      <c r="P15" s="127">
        <v>60</v>
      </c>
      <c r="Q15" s="127">
        <v>10</v>
      </c>
      <c r="R15" s="127">
        <v>70</v>
      </c>
      <c r="S15" s="127">
        <v>60</v>
      </c>
      <c r="T15" s="127">
        <v>37.25</v>
      </c>
      <c r="U15" s="127">
        <v>97.25</v>
      </c>
      <c r="V15" s="125">
        <f t="shared" si="0"/>
        <v>90.243749999999991</v>
      </c>
      <c r="W15" s="126">
        <v>11</v>
      </c>
      <c r="X15" s="124">
        <f>VLOOKUP(F15,[5]Sheet8!$A$2:$C$171,3,0)</f>
        <v>10</v>
      </c>
      <c r="Y15" s="124" t="s">
        <v>402</v>
      </c>
      <c r="Z15" s="133">
        <v>170</v>
      </c>
      <c r="AA15" s="129" t="s">
        <v>420</v>
      </c>
      <c r="AB15" s="129"/>
      <c r="AC15" s="129" t="s">
        <v>409</v>
      </c>
      <c r="AD15" s="130"/>
      <c r="IP15" s="116"/>
      <c r="IQ15" s="116"/>
      <c r="IR15" s="116"/>
      <c r="IS15" s="116"/>
      <c r="IT15" s="116"/>
      <c r="IU15" s="116"/>
    </row>
    <row r="16" spans="1:255" ht="15" customHeight="1" x14ac:dyDescent="0.15">
      <c r="A16" s="134" t="s">
        <v>1406</v>
      </c>
      <c r="B16" s="124" t="s">
        <v>568</v>
      </c>
      <c r="C16" s="124" t="s">
        <v>712</v>
      </c>
      <c r="D16" s="124" t="s">
        <v>1063</v>
      </c>
      <c r="E16" s="165" t="s">
        <v>1383</v>
      </c>
      <c r="F16" s="124" t="s">
        <v>1382</v>
      </c>
      <c r="G16" s="127">
        <v>90.17</v>
      </c>
      <c r="H16" s="127">
        <v>0.5</v>
      </c>
      <c r="I16" s="127">
        <v>90.67</v>
      </c>
      <c r="J16" s="127">
        <v>92.242718446601899</v>
      </c>
      <c r="K16" s="127">
        <v>1.3875</v>
      </c>
      <c r="L16" s="127">
        <v>93.630218446601901</v>
      </c>
      <c r="M16" s="127">
        <v>79.400000000000006</v>
      </c>
      <c r="N16" s="127">
        <v>0</v>
      </c>
      <c r="O16" s="127">
        <v>79.400000000000006</v>
      </c>
      <c r="P16" s="127">
        <v>60</v>
      </c>
      <c r="Q16" s="127">
        <v>0</v>
      </c>
      <c r="R16" s="127">
        <v>60</v>
      </c>
      <c r="S16" s="127">
        <v>60</v>
      </c>
      <c r="T16" s="127">
        <v>15</v>
      </c>
      <c r="U16" s="127">
        <v>75</v>
      </c>
      <c r="V16" s="125">
        <f t="shared" si="0"/>
        <v>90.009663834951425</v>
      </c>
      <c r="W16" s="126">
        <v>12</v>
      </c>
      <c r="X16" s="124">
        <f>VLOOKUP(F16,[5]Sheet8!$A$2:$C$171,3,0)</f>
        <v>6</v>
      </c>
      <c r="Y16" s="124" t="s">
        <v>402</v>
      </c>
      <c r="Z16" s="133">
        <v>170</v>
      </c>
      <c r="AA16" s="129" t="s">
        <v>420</v>
      </c>
      <c r="AB16" s="129"/>
      <c r="AC16" s="129" t="s">
        <v>409</v>
      </c>
      <c r="AD16" s="130"/>
      <c r="IP16" s="116"/>
      <c r="IQ16" s="116"/>
      <c r="IR16" s="116"/>
      <c r="IS16" s="116"/>
      <c r="IT16" s="116"/>
      <c r="IU16" s="116"/>
    </row>
    <row r="17" spans="1:255" ht="15" customHeight="1" x14ac:dyDescent="0.15">
      <c r="A17" s="134" t="s">
        <v>1406</v>
      </c>
      <c r="B17" s="124" t="s">
        <v>568</v>
      </c>
      <c r="C17" s="124" t="s">
        <v>712</v>
      </c>
      <c r="D17" s="124" t="s">
        <v>1069</v>
      </c>
      <c r="E17" s="165" t="s">
        <v>1381</v>
      </c>
      <c r="F17" s="124" t="s">
        <v>1380</v>
      </c>
      <c r="G17" s="127">
        <v>87.8333333333333</v>
      </c>
      <c r="H17" s="127">
        <v>3.0999999999999899</v>
      </c>
      <c r="I17" s="127">
        <v>90.933333333333294</v>
      </c>
      <c r="J17" s="127">
        <v>88.514563106796103</v>
      </c>
      <c r="K17" s="127">
        <v>1</v>
      </c>
      <c r="L17" s="127">
        <v>89.514563106796103</v>
      </c>
      <c r="M17" s="127">
        <v>81.875</v>
      </c>
      <c r="N17" s="127">
        <v>0</v>
      </c>
      <c r="O17" s="127">
        <v>81.875</v>
      </c>
      <c r="P17" s="127">
        <v>60</v>
      </c>
      <c r="Q17" s="127">
        <v>10</v>
      </c>
      <c r="R17" s="127">
        <v>70</v>
      </c>
      <c r="S17" s="127">
        <v>60</v>
      </c>
      <c r="T17" s="127">
        <v>40</v>
      </c>
      <c r="U17" s="127">
        <v>100</v>
      </c>
      <c r="V17" s="125">
        <f t="shared" si="0"/>
        <v>88.823005663430408</v>
      </c>
      <c r="W17" s="126">
        <v>13</v>
      </c>
      <c r="X17" s="124">
        <f>VLOOKUP(F17,[5]Sheet8!$A$2:$C$171,3,0)</f>
        <v>14</v>
      </c>
      <c r="Y17" s="124" t="s">
        <v>402</v>
      </c>
      <c r="Z17" s="133">
        <v>170</v>
      </c>
      <c r="AA17" s="129" t="s">
        <v>420</v>
      </c>
      <c r="AB17" s="129"/>
      <c r="AC17" s="129" t="s">
        <v>409</v>
      </c>
      <c r="AD17" s="130"/>
    </row>
    <row r="18" spans="1:255" ht="15" customHeight="1" x14ac:dyDescent="0.15">
      <c r="A18" s="134" t="s">
        <v>1406</v>
      </c>
      <c r="B18" s="124" t="s">
        <v>568</v>
      </c>
      <c r="C18" s="124" t="s">
        <v>712</v>
      </c>
      <c r="D18" s="124" t="s">
        <v>1063</v>
      </c>
      <c r="E18" s="165" t="s">
        <v>1379</v>
      </c>
      <c r="F18" s="124" t="s">
        <v>1378</v>
      </c>
      <c r="G18" s="127">
        <v>90.83</v>
      </c>
      <c r="H18" s="127">
        <v>0</v>
      </c>
      <c r="I18" s="127">
        <v>90.83</v>
      </c>
      <c r="J18" s="127">
        <v>89.27</v>
      </c>
      <c r="K18" s="127">
        <v>1.75</v>
      </c>
      <c r="L18" s="127">
        <v>91.02</v>
      </c>
      <c r="M18" s="127">
        <v>80.575000000000003</v>
      </c>
      <c r="N18" s="127">
        <v>0</v>
      </c>
      <c r="O18" s="127">
        <v>80.575000000000003</v>
      </c>
      <c r="P18" s="127">
        <v>60</v>
      </c>
      <c r="Q18" s="127">
        <v>20</v>
      </c>
      <c r="R18" s="127">
        <v>80</v>
      </c>
      <c r="S18" s="127">
        <v>60</v>
      </c>
      <c r="T18" s="127">
        <v>5</v>
      </c>
      <c r="U18" s="127">
        <v>65</v>
      </c>
      <c r="V18" s="125">
        <f t="shared" si="0"/>
        <v>88.626750000000001</v>
      </c>
      <c r="W18" s="126">
        <v>14</v>
      </c>
      <c r="X18" s="124">
        <f>VLOOKUP(F18,[5]Sheet8!$A$2:$C$171,3,0)</f>
        <v>13</v>
      </c>
      <c r="Y18" s="124" t="s">
        <v>402</v>
      </c>
      <c r="Z18" s="133">
        <v>170</v>
      </c>
      <c r="AA18" s="129" t="s">
        <v>420</v>
      </c>
      <c r="AB18" s="129"/>
      <c r="AC18" s="129" t="s">
        <v>409</v>
      </c>
      <c r="AD18" s="130"/>
      <c r="IP18" s="116"/>
      <c r="IQ18" s="116"/>
      <c r="IR18" s="116"/>
      <c r="IS18" s="116"/>
      <c r="IT18" s="116"/>
      <c r="IU18" s="116"/>
    </row>
    <row r="19" spans="1:255" ht="15" customHeight="1" x14ac:dyDescent="0.15">
      <c r="A19" s="134" t="s">
        <v>1406</v>
      </c>
      <c r="B19" s="124" t="s">
        <v>568</v>
      </c>
      <c r="C19" s="124" t="s">
        <v>712</v>
      </c>
      <c r="D19" s="124" t="s">
        <v>1085</v>
      </c>
      <c r="E19" s="165" t="s">
        <v>1377</v>
      </c>
      <c r="F19" s="124" t="s">
        <v>1376</v>
      </c>
      <c r="G19" s="127">
        <v>88</v>
      </c>
      <c r="H19" s="127">
        <v>12</v>
      </c>
      <c r="I19" s="127">
        <v>100</v>
      </c>
      <c r="J19" s="127">
        <v>85.174757281553397</v>
      </c>
      <c r="K19" s="127">
        <v>1</v>
      </c>
      <c r="L19" s="127">
        <v>86.174757281553397</v>
      </c>
      <c r="M19" s="127">
        <v>83.4</v>
      </c>
      <c r="N19" s="127">
        <v>0</v>
      </c>
      <c r="O19" s="127">
        <v>83.4</v>
      </c>
      <c r="P19" s="127">
        <v>60</v>
      </c>
      <c r="Q19" s="127">
        <v>27</v>
      </c>
      <c r="R19" s="127">
        <v>87</v>
      </c>
      <c r="S19" s="127">
        <v>60</v>
      </c>
      <c r="T19" s="127">
        <v>35</v>
      </c>
      <c r="U19" s="127">
        <v>95</v>
      </c>
      <c r="V19" s="125">
        <f t="shared" si="0"/>
        <v>87.90106796116504</v>
      </c>
      <c r="W19" s="126">
        <v>15</v>
      </c>
      <c r="X19" s="124">
        <f>VLOOKUP(F19,[5]Sheet8!$A$2:$C$171,3,0)</f>
        <v>33</v>
      </c>
      <c r="Y19" s="124" t="s">
        <v>402</v>
      </c>
      <c r="Z19" s="133">
        <v>170</v>
      </c>
      <c r="AA19" s="129" t="s">
        <v>420</v>
      </c>
      <c r="AB19" s="129"/>
      <c r="AC19" s="129"/>
      <c r="AD19" s="130"/>
    </row>
    <row r="20" spans="1:255" ht="15" customHeight="1" x14ac:dyDescent="0.15">
      <c r="A20" s="134" t="s">
        <v>1406</v>
      </c>
      <c r="B20" s="124" t="s">
        <v>568</v>
      </c>
      <c r="C20" s="124" t="s">
        <v>712</v>
      </c>
      <c r="D20" s="124" t="s">
        <v>1063</v>
      </c>
      <c r="E20" s="165" t="s">
        <v>1375</v>
      </c>
      <c r="F20" s="124" t="s">
        <v>1374</v>
      </c>
      <c r="G20" s="127">
        <v>89</v>
      </c>
      <c r="H20" s="127">
        <v>2</v>
      </c>
      <c r="I20" s="127">
        <v>91</v>
      </c>
      <c r="J20" s="127">
        <v>86.427184466019398</v>
      </c>
      <c r="K20" s="127">
        <v>0.75</v>
      </c>
      <c r="L20" s="127">
        <v>87.177184466019398</v>
      </c>
      <c r="M20" s="127">
        <v>81.849999999999994</v>
      </c>
      <c r="N20" s="127">
        <v>0.5</v>
      </c>
      <c r="O20" s="127">
        <v>82.35</v>
      </c>
      <c r="P20" s="127">
        <v>60</v>
      </c>
      <c r="Q20" s="127">
        <v>26</v>
      </c>
      <c r="R20" s="127">
        <v>86</v>
      </c>
      <c r="S20" s="127">
        <v>60</v>
      </c>
      <c r="T20" s="127">
        <v>40</v>
      </c>
      <c r="U20" s="127">
        <v>100</v>
      </c>
      <c r="V20" s="125">
        <f t="shared" si="0"/>
        <v>87.900388349514529</v>
      </c>
      <c r="W20" s="126">
        <v>16</v>
      </c>
      <c r="X20" s="124">
        <f>VLOOKUP(F20,[5]Sheet8!$A$2:$C$171,3,0)</f>
        <v>21</v>
      </c>
      <c r="Y20" s="124" t="s">
        <v>402</v>
      </c>
      <c r="Z20" s="133">
        <v>170</v>
      </c>
      <c r="AA20" s="129" t="s">
        <v>420</v>
      </c>
      <c r="AB20" s="129"/>
      <c r="AC20" s="129"/>
      <c r="AD20" s="130"/>
      <c r="IP20" s="116"/>
      <c r="IQ20" s="116"/>
      <c r="IR20" s="116"/>
      <c r="IS20" s="116"/>
      <c r="IT20" s="116"/>
      <c r="IU20" s="116"/>
    </row>
    <row r="21" spans="1:255" ht="15" customHeight="1" x14ac:dyDescent="0.15">
      <c r="A21" s="134" t="s">
        <v>1406</v>
      </c>
      <c r="B21" s="124" t="s">
        <v>568</v>
      </c>
      <c r="C21" s="124" t="s">
        <v>712</v>
      </c>
      <c r="D21" s="124" t="s">
        <v>1066</v>
      </c>
      <c r="E21" s="165" t="s">
        <v>1373</v>
      </c>
      <c r="F21" s="124" t="s">
        <v>1372</v>
      </c>
      <c r="G21" s="127">
        <v>89.83</v>
      </c>
      <c r="H21" s="127">
        <v>3.5</v>
      </c>
      <c r="I21" s="127">
        <v>93.33</v>
      </c>
      <c r="J21" s="127">
        <v>85.6893203883495</v>
      </c>
      <c r="K21" s="127">
        <v>1</v>
      </c>
      <c r="L21" s="127">
        <v>86.6893203883495</v>
      </c>
      <c r="M21" s="127">
        <v>80.849999999999994</v>
      </c>
      <c r="N21" s="127">
        <v>0</v>
      </c>
      <c r="O21" s="127">
        <v>80.849999999999994</v>
      </c>
      <c r="P21" s="127">
        <v>60</v>
      </c>
      <c r="Q21" s="127">
        <v>30</v>
      </c>
      <c r="R21" s="127">
        <v>90</v>
      </c>
      <c r="S21" s="127">
        <v>60</v>
      </c>
      <c r="T21" s="127">
        <v>40</v>
      </c>
      <c r="U21" s="127">
        <v>100</v>
      </c>
      <c r="V21" s="125">
        <f t="shared" si="0"/>
        <v>87.892490291262121</v>
      </c>
      <c r="W21" s="126">
        <v>17</v>
      </c>
      <c r="X21" s="124">
        <f>VLOOKUP(F21,[5]Sheet8!$A$2:$C$171,3,0)</f>
        <v>29</v>
      </c>
      <c r="Y21" s="124" t="s">
        <v>402</v>
      </c>
      <c r="Z21" s="133">
        <v>170</v>
      </c>
      <c r="AA21" s="129" t="s">
        <v>420</v>
      </c>
      <c r="AB21" s="129"/>
      <c r="AC21" s="129"/>
      <c r="AD21" s="130"/>
    </row>
    <row r="22" spans="1:255" ht="15" customHeight="1" x14ac:dyDescent="0.15">
      <c r="A22" s="134" t="s">
        <v>1406</v>
      </c>
      <c r="B22" s="124" t="s">
        <v>568</v>
      </c>
      <c r="C22" s="124" t="s">
        <v>712</v>
      </c>
      <c r="D22" s="124" t="s">
        <v>1063</v>
      </c>
      <c r="E22" s="165" t="s">
        <v>1371</v>
      </c>
      <c r="F22" s="124" t="s">
        <v>1370</v>
      </c>
      <c r="G22" s="127">
        <v>89</v>
      </c>
      <c r="H22" s="127">
        <v>1</v>
      </c>
      <c r="I22" s="127">
        <v>90</v>
      </c>
      <c r="J22" s="127">
        <v>88.320388349514602</v>
      </c>
      <c r="K22" s="127">
        <v>1</v>
      </c>
      <c r="L22" s="127">
        <v>89.320388349514602</v>
      </c>
      <c r="M22" s="127">
        <v>86.224999999999994</v>
      </c>
      <c r="N22" s="127">
        <v>7.5</v>
      </c>
      <c r="O22" s="127">
        <v>93.724999999999994</v>
      </c>
      <c r="P22" s="127">
        <v>60</v>
      </c>
      <c r="Q22" s="127">
        <v>0</v>
      </c>
      <c r="R22" s="127">
        <v>60</v>
      </c>
      <c r="S22" s="127">
        <v>60</v>
      </c>
      <c r="T22" s="127">
        <v>18.5</v>
      </c>
      <c r="U22" s="127">
        <v>78.5</v>
      </c>
      <c r="V22" s="125">
        <f t="shared" si="0"/>
        <v>87.601541262135953</v>
      </c>
      <c r="W22" s="126">
        <v>18</v>
      </c>
      <c r="X22" s="124">
        <f>VLOOKUP(F22,[5]Sheet8!$A$2:$C$171,3,0)</f>
        <v>15</v>
      </c>
      <c r="Y22" s="124" t="s">
        <v>402</v>
      </c>
      <c r="Z22" s="133">
        <v>170</v>
      </c>
      <c r="AA22" s="129" t="s">
        <v>420</v>
      </c>
      <c r="AB22" s="129"/>
      <c r="AC22" s="129" t="s">
        <v>409</v>
      </c>
      <c r="AD22" s="124"/>
    </row>
    <row r="23" spans="1:255" ht="15" customHeight="1" x14ac:dyDescent="0.15">
      <c r="A23" s="134" t="s">
        <v>1406</v>
      </c>
      <c r="B23" s="124" t="s">
        <v>568</v>
      </c>
      <c r="C23" s="124" t="s">
        <v>712</v>
      </c>
      <c r="D23" s="124" t="s">
        <v>1063</v>
      </c>
      <c r="E23" s="165" t="s">
        <v>1369</v>
      </c>
      <c r="F23" s="124" t="s">
        <v>1368</v>
      </c>
      <c r="G23" s="127">
        <v>89.67</v>
      </c>
      <c r="H23" s="127">
        <v>5</v>
      </c>
      <c r="I23" s="127">
        <v>94.67</v>
      </c>
      <c r="J23" s="127">
        <v>83.854368932038795</v>
      </c>
      <c r="K23" s="127">
        <v>1.75</v>
      </c>
      <c r="L23" s="127">
        <v>85.604368932038795</v>
      </c>
      <c r="M23" s="127">
        <v>82.75</v>
      </c>
      <c r="N23" s="127">
        <v>2</v>
      </c>
      <c r="O23" s="127">
        <v>84.75</v>
      </c>
      <c r="P23" s="127">
        <v>60</v>
      </c>
      <c r="Q23" s="127">
        <v>27</v>
      </c>
      <c r="R23" s="127">
        <v>87</v>
      </c>
      <c r="S23" s="127">
        <v>60</v>
      </c>
      <c r="T23" s="127">
        <v>40</v>
      </c>
      <c r="U23" s="127">
        <v>100</v>
      </c>
      <c r="V23" s="125">
        <f t="shared" si="0"/>
        <v>87.25777669902908</v>
      </c>
      <c r="W23" s="126">
        <v>19</v>
      </c>
      <c r="X23" s="124">
        <f>VLOOKUP(F23,[5]Sheet8!$A$2:$C$171,3,0)</f>
        <v>49</v>
      </c>
      <c r="Y23" s="124" t="s">
        <v>402</v>
      </c>
      <c r="Z23" s="133">
        <v>170</v>
      </c>
      <c r="AA23" s="129" t="s">
        <v>420</v>
      </c>
      <c r="AB23" s="129"/>
      <c r="AC23" s="129"/>
      <c r="AD23" s="124"/>
    </row>
    <row r="24" spans="1:255" ht="15" customHeight="1" x14ac:dyDescent="0.15">
      <c r="A24" s="134" t="s">
        <v>1406</v>
      </c>
      <c r="B24" s="124" t="s">
        <v>568</v>
      </c>
      <c r="C24" s="124" t="s">
        <v>712</v>
      </c>
      <c r="D24" s="124" t="s">
        <v>1069</v>
      </c>
      <c r="E24" s="165" t="s">
        <v>1367</v>
      </c>
      <c r="F24" s="124" t="s">
        <v>1366</v>
      </c>
      <c r="G24" s="127">
        <v>85</v>
      </c>
      <c r="H24" s="127">
        <v>0</v>
      </c>
      <c r="I24" s="127">
        <v>85</v>
      </c>
      <c r="J24" s="127">
        <v>86.339805825242706</v>
      </c>
      <c r="K24" s="127">
        <v>2</v>
      </c>
      <c r="L24" s="127">
        <v>88.339805825242706</v>
      </c>
      <c r="M24" s="127">
        <v>80.349999999999994</v>
      </c>
      <c r="N24" s="127">
        <v>0.5</v>
      </c>
      <c r="O24" s="127">
        <v>80.849999999999994</v>
      </c>
      <c r="P24" s="127">
        <v>60</v>
      </c>
      <c r="Q24" s="127">
        <v>14</v>
      </c>
      <c r="R24" s="127">
        <v>74</v>
      </c>
      <c r="S24" s="127">
        <v>60</v>
      </c>
      <c r="T24" s="127">
        <v>32</v>
      </c>
      <c r="U24" s="127">
        <v>92</v>
      </c>
      <c r="V24" s="125">
        <f t="shared" si="0"/>
        <v>87.097354368932031</v>
      </c>
      <c r="W24" s="126">
        <v>20</v>
      </c>
      <c r="X24" s="124">
        <f>VLOOKUP(F24,[5]Sheet8!$A$2:$C$171,3,0)</f>
        <v>23</v>
      </c>
      <c r="Y24" s="124" t="s">
        <v>402</v>
      </c>
      <c r="Z24" s="133">
        <v>170</v>
      </c>
      <c r="AA24" s="129" t="s">
        <v>420</v>
      </c>
      <c r="AB24" s="129"/>
      <c r="AC24" s="129"/>
      <c r="AD24" s="124"/>
    </row>
    <row r="25" spans="1:255" ht="15" customHeight="1" x14ac:dyDescent="0.15">
      <c r="A25" s="134" t="s">
        <v>1406</v>
      </c>
      <c r="B25" s="124" t="s">
        <v>568</v>
      </c>
      <c r="C25" s="124" t="s">
        <v>712</v>
      </c>
      <c r="D25" s="124" t="s">
        <v>1069</v>
      </c>
      <c r="E25" s="165" t="s">
        <v>1365</v>
      </c>
      <c r="F25" s="124" t="s">
        <v>1364</v>
      </c>
      <c r="G25" s="127">
        <v>89.3333333333333</v>
      </c>
      <c r="H25" s="127">
        <v>5.5</v>
      </c>
      <c r="I25" s="127">
        <v>94.8333333333333</v>
      </c>
      <c r="J25" s="127">
        <v>84.3106796116505</v>
      </c>
      <c r="K25" s="127">
        <v>2</v>
      </c>
      <c r="L25" s="127">
        <v>86.3106796116505</v>
      </c>
      <c r="M25" s="127">
        <v>82.775000000000006</v>
      </c>
      <c r="N25" s="127">
        <v>0</v>
      </c>
      <c r="O25" s="127">
        <v>82.775000000000006</v>
      </c>
      <c r="P25" s="127">
        <v>60</v>
      </c>
      <c r="Q25" s="127">
        <v>14</v>
      </c>
      <c r="R25" s="127">
        <v>74</v>
      </c>
      <c r="S25" s="127">
        <v>60</v>
      </c>
      <c r="T25" s="127">
        <v>40</v>
      </c>
      <c r="U25" s="127">
        <v>100</v>
      </c>
      <c r="V25" s="125">
        <f t="shared" si="0"/>
        <v>87.055093042071221</v>
      </c>
      <c r="W25" s="126">
        <v>21</v>
      </c>
      <c r="X25" s="124">
        <f>VLOOKUP(F25,[5]Sheet8!$A$2:$C$171,3,0)</f>
        <v>44</v>
      </c>
      <c r="Y25" s="124" t="s">
        <v>402</v>
      </c>
      <c r="Z25" s="133">
        <v>170</v>
      </c>
      <c r="AA25" s="129" t="s">
        <v>420</v>
      </c>
      <c r="AB25" s="129"/>
      <c r="AC25" s="129"/>
      <c r="AD25" s="124"/>
    </row>
    <row r="26" spans="1:255" ht="15" customHeight="1" x14ac:dyDescent="0.15">
      <c r="A26" s="134" t="s">
        <v>1406</v>
      </c>
      <c r="B26" s="124" t="s">
        <v>568</v>
      </c>
      <c r="C26" s="124" t="s">
        <v>712</v>
      </c>
      <c r="D26" s="124" t="s">
        <v>1069</v>
      </c>
      <c r="E26" s="165" t="s">
        <v>1363</v>
      </c>
      <c r="F26" s="124" t="s">
        <v>1362</v>
      </c>
      <c r="G26" s="127">
        <v>87.3333333333333</v>
      </c>
      <c r="H26" s="127">
        <v>3.0999999999999899</v>
      </c>
      <c r="I26" s="127">
        <v>90.433333333333294</v>
      </c>
      <c r="J26" s="127">
        <v>88.16</v>
      </c>
      <c r="K26" s="127">
        <v>1</v>
      </c>
      <c r="L26" s="127">
        <v>89.16</v>
      </c>
      <c r="M26" s="127">
        <v>69.875</v>
      </c>
      <c r="N26" s="127">
        <v>0</v>
      </c>
      <c r="O26" s="127">
        <v>69.875</v>
      </c>
      <c r="P26" s="127">
        <v>60</v>
      </c>
      <c r="Q26" s="127">
        <v>10</v>
      </c>
      <c r="R26" s="127">
        <v>70</v>
      </c>
      <c r="S26" s="127">
        <v>60</v>
      </c>
      <c r="T26" s="127">
        <v>19.68</v>
      </c>
      <c r="U26" s="127">
        <v>79.680000000000007</v>
      </c>
      <c r="V26" s="125">
        <f t="shared" si="0"/>
        <v>86.891083333333327</v>
      </c>
      <c r="W26" s="126">
        <v>22</v>
      </c>
      <c r="X26" s="124">
        <f>VLOOKUP(F26,[5]Sheet8!$A$2:$C$171,3,0)</f>
        <v>17</v>
      </c>
      <c r="Y26" s="124" t="s">
        <v>402</v>
      </c>
      <c r="Z26" s="133">
        <v>170</v>
      </c>
      <c r="AA26" s="129" t="s">
        <v>420</v>
      </c>
      <c r="AB26" s="129"/>
      <c r="AC26" s="129" t="s">
        <v>409</v>
      </c>
      <c r="AD26" s="124"/>
      <c r="IP26" s="116"/>
      <c r="IQ26" s="116"/>
      <c r="IR26" s="116"/>
      <c r="IS26" s="116"/>
      <c r="IT26" s="116"/>
      <c r="IU26" s="116"/>
    </row>
    <row r="27" spans="1:255" ht="15" customHeight="1" x14ac:dyDescent="0.15">
      <c r="A27" s="134" t="s">
        <v>1406</v>
      </c>
      <c r="B27" s="124" t="s">
        <v>568</v>
      </c>
      <c r="C27" s="124" t="s">
        <v>712</v>
      </c>
      <c r="D27" s="124" t="s">
        <v>1072</v>
      </c>
      <c r="E27" s="165" t="s">
        <v>1361</v>
      </c>
      <c r="F27" s="124" t="s">
        <v>1360</v>
      </c>
      <c r="G27" s="127">
        <v>86.3333333333333</v>
      </c>
      <c r="H27" s="127">
        <v>8.6666666666666696</v>
      </c>
      <c r="I27" s="127">
        <v>95</v>
      </c>
      <c r="J27" s="127">
        <v>85.592233009708707</v>
      </c>
      <c r="K27" s="127">
        <v>0.99776699029126803</v>
      </c>
      <c r="L27" s="127">
        <v>86.59</v>
      </c>
      <c r="M27" s="127">
        <v>82.95</v>
      </c>
      <c r="N27" s="127">
        <v>0</v>
      </c>
      <c r="O27" s="127">
        <v>82.95</v>
      </c>
      <c r="P27" s="127">
        <v>60</v>
      </c>
      <c r="Q27" s="127">
        <v>10</v>
      </c>
      <c r="R27" s="127">
        <v>70</v>
      </c>
      <c r="S27" s="127">
        <v>60</v>
      </c>
      <c r="T27" s="127">
        <v>30</v>
      </c>
      <c r="U27" s="127">
        <v>90</v>
      </c>
      <c r="V27" s="125">
        <f t="shared" si="0"/>
        <v>86.589999999999989</v>
      </c>
      <c r="W27" s="126">
        <v>23</v>
      </c>
      <c r="X27" s="124">
        <f>VLOOKUP(F27,[5]Sheet8!$A$2:$C$171,3,0)</f>
        <v>30</v>
      </c>
      <c r="Y27" s="124" t="s">
        <v>402</v>
      </c>
      <c r="Z27" s="133">
        <v>170</v>
      </c>
      <c r="AA27" s="129" t="s">
        <v>420</v>
      </c>
      <c r="AB27" s="129"/>
      <c r="AC27" s="129"/>
      <c r="AD27" s="124"/>
    </row>
    <row r="28" spans="1:255" ht="15" customHeight="1" x14ac:dyDescent="0.15">
      <c r="A28" s="134" t="s">
        <v>1406</v>
      </c>
      <c r="B28" s="124" t="s">
        <v>568</v>
      </c>
      <c r="C28" s="124" t="s">
        <v>712</v>
      </c>
      <c r="D28" s="124" t="s">
        <v>1063</v>
      </c>
      <c r="E28" s="165" t="s">
        <v>1359</v>
      </c>
      <c r="F28" s="124" t="s">
        <v>1358</v>
      </c>
      <c r="G28" s="127">
        <v>86.67</v>
      </c>
      <c r="H28" s="127">
        <v>2</v>
      </c>
      <c r="I28" s="127">
        <v>88.67</v>
      </c>
      <c r="J28" s="127">
        <v>84.398058252427205</v>
      </c>
      <c r="K28" s="127">
        <v>1</v>
      </c>
      <c r="L28" s="127">
        <v>85.398058252427205</v>
      </c>
      <c r="M28" s="127">
        <v>82.9</v>
      </c>
      <c r="N28" s="127">
        <v>0.5</v>
      </c>
      <c r="O28" s="127">
        <v>83.4</v>
      </c>
      <c r="P28" s="127">
        <v>60</v>
      </c>
      <c r="Q28" s="127">
        <v>24</v>
      </c>
      <c r="R28" s="127">
        <v>84</v>
      </c>
      <c r="S28" s="127">
        <v>60</v>
      </c>
      <c r="T28" s="127">
        <v>40</v>
      </c>
      <c r="U28" s="127">
        <v>100</v>
      </c>
      <c r="V28" s="125">
        <f t="shared" si="0"/>
        <v>86.28554368932042</v>
      </c>
      <c r="W28" s="126">
        <v>24</v>
      </c>
      <c r="X28" s="124">
        <f>VLOOKUP(F28,[5]Sheet8!$A$2:$C$171,3,0)</f>
        <v>40</v>
      </c>
      <c r="Y28" s="124" t="s">
        <v>402</v>
      </c>
      <c r="Z28" s="133">
        <v>170</v>
      </c>
      <c r="AA28" s="129" t="s">
        <v>420</v>
      </c>
      <c r="AB28" s="129"/>
      <c r="AC28" s="129"/>
      <c r="AD28" s="124"/>
    </row>
    <row r="29" spans="1:255" ht="15" customHeight="1" x14ac:dyDescent="0.15">
      <c r="A29" s="134" t="s">
        <v>1406</v>
      </c>
      <c r="B29" s="124" t="s">
        <v>568</v>
      </c>
      <c r="C29" s="124" t="s">
        <v>712</v>
      </c>
      <c r="D29" s="124" t="s">
        <v>1085</v>
      </c>
      <c r="E29" s="165" t="s">
        <v>1357</v>
      </c>
      <c r="F29" s="124" t="s">
        <v>1356</v>
      </c>
      <c r="G29" s="127">
        <v>90</v>
      </c>
      <c r="H29" s="127">
        <v>3</v>
      </c>
      <c r="I29" s="127">
        <v>93</v>
      </c>
      <c r="J29" s="127">
        <v>78.165048543689295</v>
      </c>
      <c r="K29" s="127">
        <v>9</v>
      </c>
      <c r="L29" s="127">
        <v>87.165048543689295</v>
      </c>
      <c r="M29" s="127">
        <v>65.75</v>
      </c>
      <c r="N29" s="127">
        <v>0</v>
      </c>
      <c r="O29" s="127">
        <v>65.75</v>
      </c>
      <c r="P29" s="127">
        <v>60</v>
      </c>
      <c r="Q29" s="127">
        <v>7</v>
      </c>
      <c r="R29" s="127">
        <v>67</v>
      </c>
      <c r="S29" s="127">
        <v>60</v>
      </c>
      <c r="T29" s="127">
        <v>35</v>
      </c>
      <c r="U29" s="127">
        <v>95</v>
      </c>
      <c r="V29" s="125">
        <f t="shared" si="0"/>
        <v>86.061286407766957</v>
      </c>
      <c r="W29" s="126">
        <v>25</v>
      </c>
      <c r="X29" s="124">
        <f>VLOOKUP(F29,[5]Sheet8!$A$2:$C$171,3,0)</f>
        <v>88</v>
      </c>
      <c r="Y29" s="124" t="s">
        <v>402</v>
      </c>
      <c r="Z29" s="133">
        <v>170</v>
      </c>
      <c r="AA29" s="129" t="s">
        <v>420</v>
      </c>
      <c r="AB29" s="129"/>
      <c r="AC29" s="129"/>
      <c r="AD29" s="124"/>
    </row>
    <row r="30" spans="1:255" ht="15" customHeight="1" x14ac:dyDescent="0.15">
      <c r="A30" s="134" t="s">
        <v>1406</v>
      </c>
      <c r="B30" s="124" t="s">
        <v>568</v>
      </c>
      <c r="C30" s="124" t="s">
        <v>712</v>
      </c>
      <c r="D30" s="124" t="s">
        <v>1066</v>
      </c>
      <c r="E30" s="165" t="s">
        <v>1355</v>
      </c>
      <c r="F30" s="124" t="s">
        <v>1354</v>
      </c>
      <c r="G30" s="127">
        <v>86</v>
      </c>
      <c r="H30" s="127">
        <v>1</v>
      </c>
      <c r="I30" s="127">
        <v>87</v>
      </c>
      <c r="J30" s="127">
        <v>86.038834951456295</v>
      </c>
      <c r="K30" s="127">
        <v>1</v>
      </c>
      <c r="L30" s="127">
        <v>87.038834951456295</v>
      </c>
      <c r="M30" s="127">
        <v>86.05</v>
      </c>
      <c r="N30" s="127">
        <v>0.5</v>
      </c>
      <c r="O30" s="127">
        <v>86.55</v>
      </c>
      <c r="P30" s="127">
        <v>60</v>
      </c>
      <c r="Q30" s="127">
        <v>10</v>
      </c>
      <c r="R30" s="127">
        <v>70</v>
      </c>
      <c r="S30" s="127">
        <v>60</v>
      </c>
      <c r="T30" s="127">
        <v>25</v>
      </c>
      <c r="U30" s="127">
        <v>85</v>
      </c>
      <c r="V30" s="125">
        <f t="shared" si="0"/>
        <v>86.056626213592224</v>
      </c>
      <c r="W30" s="126">
        <v>26</v>
      </c>
      <c r="X30" s="124">
        <f>VLOOKUP(F30,[5]Sheet8!$A$2:$C$171,3,0)</f>
        <v>25</v>
      </c>
      <c r="Y30" s="124" t="s">
        <v>402</v>
      </c>
      <c r="Z30" s="133">
        <v>170</v>
      </c>
      <c r="AA30" s="129" t="s">
        <v>435</v>
      </c>
      <c r="AB30" s="129"/>
      <c r="AC30" s="129"/>
      <c r="AD30" s="124"/>
    </row>
    <row r="31" spans="1:255" ht="15" customHeight="1" x14ac:dyDescent="0.15">
      <c r="A31" s="134" t="s">
        <v>1406</v>
      </c>
      <c r="B31" s="124" t="s">
        <v>568</v>
      </c>
      <c r="C31" s="124" t="s">
        <v>712</v>
      </c>
      <c r="D31" s="124" t="s">
        <v>1066</v>
      </c>
      <c r="E31" s="165" t="s">
        <v>1353</v>
      </c>
      <c r="F31" s="124" t="s">
        <v>1352</v>
      </c>
      <c r="G31" s="127">
        <v>87.17</v>
      </c>
      <c r="H31" s="127">
        <v>0</v>
      </c>
      <c r="I31" s="127">
        <v>87.17</v>
      </c>
      <c r="J31" s="127">
        <v>82.135922330097102</v>
      </c>
      <c r="K31" s="127">
        <v>12.25</v>
      </c>
      <c r="L31" s="127">
        <v>94.385922330097102</v>
      </c>
      <c r="M31" s="127">
        <v>81.8</v>
      </c>
      <c r="N31" s="127">
        <v>0</v>
      </c>
      <c r="O31" s="127">
        <v>81.8</v>
      </c>
      <c r="P31" s="127">
        <v>0</v>
      </c>
      <c r="Q31" s="127">
        <v>0</v>
      </c>
      <c r="R31" s="127">
        <v>0</v>
      </c>
      <c r="S31" s="127">
        <v>18</v>
      </c>
      <c r="T31" s="127">
        <v>25</v>
      </c>
      <c r="U31" s="127">
        <v>43</v>
      </c>
      <c r="V31" s="125">
        <f t="shared" si="0"/>
        <v>85.746441747572831</v>
      </c>
      <c r="W31" s="126">
        <v>27</v>
      </c>
      <c r="X31" s="124">
        <f>VLOOKUP(F31,[5]Sheet8!$A$2:$C$171,3,0)</f>
        <v>61</v>
      </c>
      <c r="Y31" s="124" t="s">
        <v>402</v>
      </c>
      <c r="Z31" s="133">
        <v>170</v>
      </c>
      <c r="AA31" s="129" t="s">
        <v>435</v>
      </c>
      <c r="AB31" s="129"/>
      <c r="AC31" s="129"/>
      <c r="AD31" s="124"/>
    </row>
    <row r="32" spans="1:255" ht="15" customHeight="1" x14ac:dyDescent="0.15">
      <c r="A32" s="134" t="s">
        <v>1406</v>
      </c>
      <c r="B32" s="124" t="s">
        <v>568</v>
      </c>
      <c r="C32" s="124" t="s">
        <v>712</v>
      </c>
      <c r="D32" s="124" t="s">
        <v>1063</v>
      </c>
      <c r="E32" s="165" t="s">
        <v>1351</v>
      </c>
      <c r="F32" s="124" t="s">
        <v>1350</v>
      </c>
      <c r="G32" s="127">
        <v>85.17</v>
      </c>
      <c r="H32" s="127">
        <v>0.5</v>
      </c>
      <c r="I32" s="127">
        <v>85.67</v>
      </c>
      <c r="J32" s="127">
        <v>84.941747572815501</v>
      </c>
      <c r="K32" s="127">
        <v>0.5</v>
      </c>
      <c r="L32" s="127">
        <v>85.441747572815501</v>
      </c>
      <c r="M32" s="127">
        <v>89.8</v>
      </c>
      <c r="N32" s="127">
        <v>0</v>
      </c>
      <c r="O32" s="127">
        <v>89.8</v>
      </c>
      <c r="P32" s="127">
        <v>60</v>
      </c>
      <c r="Q32" s="127">
        <v>16</v>
      </c>
      <c r="R32" s="127">
        <v>76</v>
      </c>
      <c r="S32" s="127">
        <v>60</v>
      </c>
      <c r="T32" s="127">
        <v>35</v>
      </c>
      <c r="U32" s="127">
        <v>95</v>
      </c>
      <c r="V32" s="125">
        <f t="shared" si="0"/>
        <v>85.688310679611618</v>
      </c>
      <c r="W32" s="126">
        <v>28</v>
      </c>
      <c r="X32" s="124">
        <f>VLOOKUP(F32,[5]Sheet8!$A$2:$C$171,3,0)</f>
        <v>35</v>
      </c>
      <c r="Y32" s="124" t="s">
        <v>402</v>
      </c>
      <c r="Z32" s="133">
        <v>170</v>
      </c>
      <c r="AA32" s="129" t="s">
        <v>435</v>
      </c>
      <c r="AB32" s="129"/>
      <c r="AC32" s="129"/>
      <c r="AD32" s="124"/>
      <c r="IP32" s="116"/>
      <c r="IQ32" s="116"/>
      <c r="IR32" s="116"/>
      <c r="IS32" s="116"/>
      <c r="IT32" s="116"/>
      <c r="IU32" s="116"/>
    </row>
    <row r="33" spans="1:255" ht="15" customHeight="1" x14ac:dyDescent="0.15">
      <c r="A33" s="134" t="s">
        <v>1406</v>
      </c>
      <c r="B33" s="124" t="s">
        <v>568</v>
      </c>
      <c r="C33" s="124" t="s">
        <v>712</v>
      </c>
      <c r="D33" s="124" t="s">
        <v>1085</v>
      </c>
      <c r="E33" s="165" t="s">
        <v>1349</v>
      </c>
      <c r="F33" s="124" t="s">
        <v>1348</v>
      </c>
      <c r="G33" s="127">
        <v>87.3333333333333</v>
      </c>
      <c r="H33" s="127">
        <v>2.5</v>
      </c>
      <c r="I33" s="127">
        <v>89.8333333333333</v>
      </c>
      <c r="J33" s="127">
        <v>87.029126213592207</v>
      </c>
      <c r="K33" s="127">
        <v>2</v>
      </c>
      <c r="L33" s="127">
        <v>89.029126213592207</v>
      </c>
      <c r="M33" s="127">
        <v>69.650000000000006</v>
      </c>
      <c r="N33" s="127">
        <v>0</v>
      </c>
      <c r="O33" s="127">
        <v>69.650000000000006</v>
      </c>
      <c r="P33" s="127">
        <v>25</v>
      </c>
      <c r="Q33" s="127">
        <v>8</v>
      </c>
      <c r="R33" s="127">
        <v>33</v>
      </c>
      <c r="S33" s="127">
        <v>60</v>
      </c>
      <c r="T33" s="127">
        <v>35</v>
      </c>
      <c r="U33" s="127">
        <v>95</v>
      </c>
      <c r="V33" s="125">
        <f t="shared" si="0"/>
        <v>85.63767799352749</v>
      </c>
      <c r="W33" s="126">
        <v>29</v>
      </c>
      <c r="X33" s="124">
        <f>VLOOKUP(F33,[5]Sheet8!$A$2:$C$171,3,0)</f>
        <v>20</v>
      </c>
      <c r="Y33" s="124" t="s">
        <v>402</v>
      </c>
      <c r="Z33" s="133">
        <v>170</v>
      </c>
      <c r="AA33" s="129" t="s">
        <v>435</v>
      </c>
      <c r="AB33" s="129"/>
      <c r="AC33" s="129"/>
      <c r="AD33" s="129"/>
    </row>
    <row r="34" spans="1:255" ht="15" customHeight="1" x14ac:dyDescent="0.15">
      <c r="A34" s="134" t="s">
        <v>1406</v>
      </c>
      <c r="B34" s="124" t="s">
        <v>568</v>
      </c>
      <c r="C34" s="124" t="s">
        <v>712</v>
      </c>
      <c r="D34" s="124" t="s">
        <v>1085</v>
      </c>
      <c r="E34" s="165" t="s">
        <v>1347</v>
      </c>
      <c r="F34" s="124" t="s">
        <v>1346</v>
      </c>
      <c r="G34" s="127">
        <v>87.25</v>
      </c>
      <c r="H34" s="127">
        <v>1</v>
      </c>
      <c r="I34" s="127">
        <v>88.25</v>
      </c>
      <c r="J34" s="127">
        <v>84.456310679611605</v>
      </c>
      <c r="K34" s="127">
        <v>1</v>
      </c>
      <c r="L34" s="127">
        <v>85.456310679611605</v>
      </c>
      <c r="M34" s="127">
        <v>82.75</v>
      </c>
      <c r="N34" s="127">
        <v>0</v>
      </c>
      <c r="O34" s="127">
        <v>82.75</v>
      </c>
      <c r="P34" s="127">
        <v>60</v>
      </c>
      <c r="Q34" s="127">
        <v>10</v>
      </c>
      <c r="R34" s="127">
        <v>70</v>
      </c>
      <c r="S34" s="127">
        <v>60</v>
      </c>
      <c r="T34" s="127">
        <v>40</v>
      </c>
      <c r="U34" s="127">
        <v>100</v>
      </c>
      <c r="V34" s="125">
        <f t="shared" si="0"/>
        <v>85.554733009708713</v>
      </c>
      <c r="W34" s="126">
        <v>30</v>
      </c>
      <c r="X34" s="124">
        <f>VLOOKUP(F34,[5]Sheet8!$A$2:$C$171,3,0)</f>
        <v>39</v>
      </c>
      <c r="Y34" s="124" t="s">
        <v>402</v>
      </c>
      <c r="Z34" s="133">
        <v>170</v>
      </c>
      <c r="AA34" s="129" t="s">
        <v>435</v>
      </c>
      <c r="AB34" s="124"/>
      <c r="AC34" s="124"/>
      <c r="AD34" s="124"/>
    </row>
    <row r="35" spans="1:255" ht="15" customHeight="1" x14ac:dyDescent="0.15">
      <c r="A35" s="134" t="s">
        <v>1406</v>
      </c>
      <c r="B35" s="124" t="s">
        <v>568</v>
      </c>
      <c r="C35" s="124" t="s">
        <v>712</v>
      </c>
      <c r="D35" s="124" t="s">
        <v>1063</v>
      </c>
      <c r="E35" s="165" t="s">
        <v>1345</v>
      </c>
      <c r="F35" s="124" t="s">
        <v>1344</v>
      </c>
      <c r="G35" s="127">
        <v>87.67</v>
      </c>
      <c r="H35" s="127">
        <v>3</v>
      </c>
      <c r="I35" s="127">
        <v>90.67</v>
      </c>
      <c r="J35" s="127">
        <v>82.893203883495104</v>
      </c>
      <c r="K35" s="127">
        <v>1</v>
      </c>
      <c r="L35" s="127">
        <v>83.893203883495104</v>
      </c>
      <c r="M35" s="127">
        <v>82.25</v>
      </c>
      <c r="N35" s="127">
        <v>4.5</v>
      </c>
      <c r="O35" s="127">
        <v>86.75</v>
      </c>
      <c r="P35" s="127">
        <v>60</v>
      </c>
      <c r="Q35" s="127">
        <v>24</v>
      </c>
      <c r="R35" s="127">
        <v>84</v>
      </c>
      <c r="S35" s="127">
        <v>60</v>
      </c>
      <c r="T35" s="127">
        <v>40</v>
      </c>
      <c r="U35" s="127">
        <v>100</v>
      </c>
      <c r="V35" s="125">
        <f t="shared" si="0"/>
        <v>85.524402912621341</v>
      </c>
      <c r="W35" s="126">
        <v>31</v>
      </c>
      <c r="X35" s="124">
        <f>VLOOKUP(F35,[5]Sheet8!$A$2:$C$171,3,0)</f>
        <v>53</v>
      </c>
      <c r="Y35" s="124" t="s">
        <v>402</v>
      </c>
      <c r="Z35" s="133">
        <v>170</v>
      </c>
      <c r="AA35" s="129" t="s">
        <v>435</v>
      </c>
      <c r="AB35" s="124"/>
      <c r="AC35" s="124"/>
      <c r="AD35" s="124"/>
      <c r="IP35" s="116"/>
      <c r="IQ35" s="116"/>
      <c r="IR35" s="116"/>
      <c r="IS35" s="116"/>
      <c r="IT35" s="116"/>
      <c r="IU35" s="116"/>
    </row>
    <row r="36" spans="1:255" ht="15" customHeight="1" x14ac:dyDescent="0.15">
      <c r="A36" s="134" t="s">
        <v>1406</v>
      </c>
      <c r="B36" s="124" t="s">
        <v>568</v>
      </c>
      <c r="C36" s="124" t="s">
        <v>712</v>
      </c>
      <c r="D36" s="124" t="s">
        <v>1069</v>
      </c>
      <c r="E36" s="165" t="s">
        <v>1343</v>
      </c>
      <c r="F36" s="124" t="s">
        <v>1342</v>
      </c>
      <c r="G36" s="127">
        <v>86.1666666666667</v>
      </c>
      <c r="H36" s="127">
        <v>1.5</v>
      </c>
      <c r="I36" s="127">
        <v>87.6666666666667</v>
      </c>
      <c r="J36" s="127">
        <v>84.300970873786397</v>
      </c>
      <c r="K36" s="127">
        <v>2</v>
      </c>
      <c r="L36" s="127">
        <v>86.300970873786397</v>
      </c>
      <c r="M36" s="127">
        <v>74.849999999999994</v>
      </c>
      <c r="N36" s="127">
        <v>0</v>
      </c>
      <c r="O36" s="127">
        <v>74.849999999999994</v>
      </c>
      <c r="P36" s="127">
        <v>60</v>
      </c>
      <c r="Q36" s="127">
        <v>9.5</v>
      </c>
      <c r="R36" s="127">
        <v>69.5</v>
      </c>
      <c r="S36" s="127">
        <v>60</v>
      </c>
      <c r="T36" s="127">
        <v>35</v>
      </c>
      <c r="U36" s="127">
        <v>95</v>
      </c>
      <c r="V36" s="125">
        <f t="shared" si="0"/>
        <v>85.459894822006447</v>
      </c>
      <c r="W36" s="126">
        <v>32</v>
      </c>
      <c r="X36" s="124">
        <f>VLOOKUP(F36,[5]Sheet8!$A$2:$C$171,3,0)</f>
        <v>45</v>
      </c>
      <c r="Y36" s="124" t="s">
        <v>402</v>
      </c>
      <c r="Z36" s="133">
        <v>170</v>
      </c>
      <c r="AA36" s="129" t="s">
        <v>435</v>
      </c>
      <c r="AB36" s="124"/>
      <c r="AC36" s="124"/>
      <c r="AD36" s="124"/>
    </row>
    <row r="37" spans="1:255" ht="15" customHeight="1" x14ac:dyDescent="0.15">
      <c r="A37" s="134" t="s">
        <v>1406</v>
      </c>
      <c r="B37" s="124" t="s">
        <v>568</v>
      </c>
      <c r="C37" s="124" t="s">
        <v>712</v>
      </c>
      <c r="D37" s="124" t="s">
        <v>1069</v>
      </c>
      <c r="E37" s="165" t="s">
        <v>1341</v>
      </c>
      <c r="F37" s="124" t="s">
        <v>1340</v>
      </c>
      <c r="G37" s="127">
        <v>84.5</v>
      </c>
      <c r="H37" s="127">
        <v>0</v>
      </c>
      <c r="I37" s="127">
        <v>84.5</v>
      </c>
      <c r="J37" s="127">
        <v>86.15</v>
      </c>
      <c r="K37" s="127">
        <v>1</v>
      </c>
      <c r="L37" s="127">
        <v>87.15</v>
      </c>
      <c r="M37" s="127">
        <v>83.875</v>
      </c>
      <c r="N37" s="127">
        <v>0</v>
      </c>
      <c r="O37" s="127">
        <v>83.875</v>
      </c>
      <c r="P37" s="127">
        <v>65</v>
      </c>
      <c r="Q37" s="127">
        <v>5</v>
      </c>
      <c r="R37" s="127">
        <v>70</v>
      </c>
      <c r="S37" s="127">
        <v>60</v>
      </c>
      <c r="T37" s="127">
        <v>16.5</v>
      </c>
      <c r="U37" s="127">
        <v>76.5</v>
      </c>
      <c r="V37" s="125">
        <f t="shared" ref="V37:V68" si="1">I37*0.1+L37*0.75+0.05*O37+0.05*R37+0.05*U37</f>
        <v>85.331250000000011</v>
      </c>
      <c r="W37" s="126">
        <v>33</v>
      </c>
      <c r="X37" s="124">
        <f>VLOOKUP(F37,[5]Sheet8!$A$2:$C$171,3,0)</f>
        <v>24</v>
      </c>
      <c r="Y37" s="124" t="s">
        <v>402</v>
      </c>
      <c r="Z37" s="133">
        <v>170</v>
      </c>
      <c r="AA37" s="129" t="s">
        <v>435</v>
      </c>
      <c r="AB37" s="124"/>
      <c r="AC37" s="124"/>
      <c r="AD37" s="124"/>
      <c r="IP37" s="116"/>
      <c r="IQ37" s="116"/>
      <c r="IR37" s="116"/>
      <c r="IS37" s="116"/>
      <c r="IT37" s="116"/>
      <c r="IU37" s="116"/>
    </row>
    <row r="38" spans="1:255" ht="15" customHeight="1" x14ac:dyDescent="0.15">
      <c r="A38" s="134" t="s">
        <v>1406</v>
      </c>
      <c r="B38" s="124" t="s">
        <v>568</v>
      </c>
      <c r="C38" s="124" t="s">
        <v>712</v>
      </c>
      <c r="D38" s="124" t="s">
        <v>1085</v>
      </c>
      <c r="E38" s="165" t="s">
        <v>1339</v>
      </c>
      <c r="F38" s="124" t="s">
        <v>1338</v>
      </c>
      <c r="G38" s="127">
        <v>86.5</v>
      </c>
      <c r="H38" s="127">
        <v>2</v>
      </c>
      <c r="I38" s="127">
        <v>88.5</v>
      </c>
      <c r="J38" s="127">
        <v>84.398058252427205</v>
      </c>
      <c r="K38" s="127">
        <v>2.5</v>
      </c>
      <c r="L38" s="127">
        <v>86.898058252427205</v>
      </c>
      <c r="M38" s="127">
        <v>78.650000000000006</v>
      </c>
      <c r="N38" s="127">
        <v>0</v>
      </c>
      <c r="O38" s="127">
        <v>78.650000000000006</v>
      </c>
      <c r="P38" s="127">
        <v>60</v>
      </c>
      <c r="Q38" s="127">
        <v>0</v>
      </c>
      <c r="R38" s="127">
        <v>60</v>
      </c>
      <c r="S38" s="127">
        <v>60</v>
      </c>
      <c r="T38" s="127">
        <v>20</v>
      </c>
      <c r="U38" s="127">
        <v>80</v>
      </c>
      <c r="V38" s="125">
        <f t="shared" si="1"/>
        <v>84.95604368932041</v>
      </c>
      <c r="W38" s="126">
        <v>34</v>
      </c>
      <c r="X38" s="124">
        <f>VLOOKUP(F38,[5]Sheet8!$A$2:$C$171,3,0)</f>
        <v>41</v>
      </c>
      <c r="Y38" s="124" t="s">
        <v>402</v>
      </c>
      <c r="Z38" s="133">
        <v>170</v>
      </c>
      <c r="AA38" s="129" t="s">
        <v>435</v>
      </c>
      <c r="AB38" s="124"/>
      <c r="AC38" s="124"/>
      <c r="AD38" s="124"/>
    </row>
    <row r="39" spans="1:255" ht="15" customHeight="1" x14ac:dyDescent="0.15">
      <c r="A39" s="134" t="s">
        <v>1406</v>
      </c>
      <c r="B39" s="124" t="s">
        <v>568</v>
      </c>
      <c r="C39" s="124" t="s">
        <v>712</v>
      </c>
      <c r="D39" s="124" t="s">
        <v>1069</v>
      </c>
      <c r="E39" s="165" t="s">
        <v>1337</v>
      </c>
      <c r="F39" s="124" t="s">
        <v>1336</v>
      </c>
      <c r="G39" s="127">
        <v>84.1666666666667</v>
      </c>
      <c r="H39" s="127">
        <v>1.5</v>
      </c>
      <c r="I39" s="127">
        <v>85.6666666666667</v>
      </c>
      <c r="J39" s="127">
        <v>83.077669902912604</v>
      </c>
      <c r="K39" s="127">
        <v>1.25</v>
      </c>
      <c r="L39" s="127">
        <v>84.327669902912604</v>
      </c>
      <c r="M39" s="127">
        <v>87.55</v>
      </c>
      <c r="N39" s="127">
        <v>0</v>
      </c>
      <c r="O39" s="127">
        <v>87.55</v>
      </c>
      <c r="P39" s="127">
        <v>65</v>
      </c>
      <c r="Q39" s="127">
        <v>10</v>
      </c>
      <c r="R39" s="127">
        <v>75</v>
      </c>
      <c r="S39" s="127">
        <v>60</v>
      </c>
      <c r="T39" s="127">
        <v>40</v>
      </c>
      <c r="U39" s="127">
        <v>100</v>
      </c>
      <c r="V39" s="125">
        <f t="shared" si="1"/>
        <v>84.939919093851131</v>
      </c>
      <c r="W39" s="126">
        <v>35</v>
      </c>
      <c r="X39" s="124">
        <f>VLOOKUP(F39,[5]Sheet8!$A$2:$C$171,3,0)</f>
        <v>51</v>
      </c>
      <c r="Y39" s="124" t="s">
        <v>402</v>
      </c>
      <c r="Z39" s="133">
        <v>170</v>
      </c>
      <c r="AA39" s="129" t="s">
        <v>435</v>
      </c>
      <c r="AB39" s="124"/>
      <c r="AC39" s="124"/>
      <c r="AD39" s="124"/>
    </row>
    <row r="40" spans="1:255" ht="15" customHeight="1" x14ac:dyDescent="0.15">
      <c r="A40" s="134" t="s">
        <v>1406</v>
      </c>
      <c r="B40" s="124" t="s">
        <v>568</v>
      </c>
      <c r="C40" s="124" t="s">
        <v>712</v>
      </c>
      <c r="D40" s="124" t="s">
        <v>1066</v>
      </c>
      <c r="E40" s="165" t="s">
        <v>1335</v>
      </c>
      <c r="F40" s="124" t="s">
        <v>1334</v>
      </c>
      <c r="G40" s="127">
        <v>86</v>
      </c>
      <c r="H40" s="127">
        <v>2</v>
      </c>
      <c r="I40" s="127">
        <v>88</v>
      </c>
      <c r="J40" s="127">
        <v>82.631067961165002</v>
      </c>
      <c r="K40" s="127">
        <v>1.0999999999999901</v>
      </c>
      <c r="L40" s="127">
        <v>83.731067961164996</v>
      </c>
      <c r="M40" s="127">
        <v>82.8</v>
      </c>
      <c r="N40" s="127">
        <v>0</v>
      </c>
      <c r="O40" s="127">
        <v>82.8</v>
      </c>
      <c r="P40" s="127">
        <v>60</v>
      </c>
      <c r="Q40" s="127">
        <v>22</v>
      </c>
      <c r="R40" s="127">
        <v>82</v>
      </c>
      <c r="S40" s="127">
        <v>60</v>
      </c>
      <c r="T40" s="127">
        <v>40</v>
      </c>
      <c r="U40" s="127">
        <v>100</v>
      </c>
      <c r="V40" s="125">
        <f t="shared" si="1"/>
        <v>84.838300970873746</v>
      </c>
      <c r="W40" s="126">
        <v>36</v>
      </c>
      <c r="X40" s="124">
        <f>VLOOKUP(F40,[5]Sheet8!$A$2:$C$171,3,0)</f>
        <v>59</v>
      </c>
      <c r="Y40" s="124" t="s">
        <v>402</v>
      </c>
      <c r="Z40" s="133">
        <v>170</v>
      </c>
      <c r="AA40" s="129" t="s">
        <v>435</v>
      </c>
      <c r="AB40" s="124"/>
      <c r="AC40" s="124"/>
      <c r="AD40" s="124"/>
    </row>
    <row r="41" spans="1:255" ht="15" customHeight="1" x14ac:dyDescent="0.15">
      <c r="A41" s="134" t="s">
        <v>1406</v>
      </c>
      <c r="B41" s="124" t="s">
        <v>568</v>
      </c>
      <c r="C41" s="124" t="s">
        <v>712</v>
      </c>
      <c r="D41" s="124" t="s">
        <v>1066</v>
      </c>
      <c r="E41" s="165" t="s">
        <v>1333</v>
      </c>
      <c r="F41" s="124" t="s">
        <v>1332</v>
      </c>
      <c r="G41" s="127">
        <v>86.17</v>
      </c>
      <c r="H41" s="127">
        <v>0</v>
      </c>
      <c r="I41" s="127">
        <v>86.17</v>
      </c>
      <c r="J41" s="127">
        <v>88.320388349514602</v>
      </c>
      <c r="K41" s="127">
        <v>2</v>
      </c>
      <c r="L41" s="127">
        <v>90.320388349514602</v>
      </c>
      <c r="M41" s="127">
        <v>82.65</v>
      </c>
      <c r="N41" s="127">
        <v>0</v>
      </c>
      <c r="O41" s="127">
        <v>82.65</v>
      </c>
      <c r="P41" s="127">
        <v>0</v>
      </c>
      <c r="Q41" s="127">
        <v>0</v>
      </c>
      <c r="R41" s="127">
        <v>0</v>
      </c>
      <c r="S41" s="127">
        <v>48</v>
      </c>
      <c r="T41" s="127">
        <v>35</v>
      </c>
      <c r="U41" s="127">
        <v>83</v>
      </c>
      <c r="V41" s="125">
        <f t="shared" si="1"/>
        <v>84.639791262135958</v>
      </c>
      <c r="W41" s="126">
        <v>37</v>
      </c>
      <c r="X41" s="124">
        <f>VLOOKUP(F41,[5]Sheet8!$A$2:$C$171,3,0)</f>
        <v>16</v>
      </c>
      <c r="Y41" s="124" t="s">
        <v>402</v>
      </c>
      <c r="Z41" s="133">
        <v>170</v>
      </c>
      <c r="AA41" s="129" t="s">
        <v>435</v>
      </c>
      <c r="AB41" s="124"/>
      <c r="AC41" s="124"/>
      <c r="AD41" s="124"/>
    </row>
    <row r="42" spans="1:255" ht="15" customHeight="1" x14ac:dyDescent="0.15">
      <c r="A42" s="134" t="s">
        <v>1406</v>
      </c>
      <c r="B42" s="124" t="s">
        <v>568</v>
      </c>
      <c r="C42" s="124" t="s">
        <v>712</v>
      </c>
      <c r="D42" s="124" t="s">
        <v>1072</v>
      </c>
      <c r="E42" s="165" t="s">
        <v>1331</v>
      </c>
      <c r="F42" s="124" t="s">
        <v>1330</v>
      </c>
      <c r="G42" s="127">
        <v>84.3333333333333</v>
      </c>
      <c r="H42" s="127">
        <v>-3.3333333333302999E-3</v>
      </c>
      <c r="I42" s="127">
        <v>84.33</v>
      </c>
      <c r="J42" s="127">
        <v>88.02</v>
      </c>
      <c r="K42" s="127">
        <v>2</v>
      </c>
      <c r="L42" s="127">
        <v>90.02</v>
      </c>
      <c r="M42" s="127">
        <v>75.5</v>
      </c>
      <c r="N42" s="127">
        <v>0</v>
      </c>
      <c r="O42" s="127">
        <v>75.5</v>
      </c>
      <c r="P42" s="127">
        <v>60</v>
      </c>
      <c r="Q42" s="127">
        <v>0</v>
      </c>
      <c r="R42" s="127">
        <v>60</v>
      </c>
      <c r="S42" s="127">
        <v>15</v>
      </c>
      <c r="T42" s="127">
        <v>20</v>
      </c>
      <c r="U42" s="127">
        <v>35</v>
      </c>
      <c r="V42" s="125">
        <f t="shared" si="1"/>
        <v>84.473000000000013</v>
      </c>
      <c r="W42" s="126">
        <v>38</v>
      </c>
      <c r="X42" s="124">
        <f>VLOOKUP(F42,[5]Sheet8!$A$2:$C$171,3,0)</f>
        <v>18</v>
      </c>
      <c r="Y42" s="124" t="s">
        <v>402</v>
      </c>
      <c r="Z42" s="133">
        <v>170</v>
      </c>
      <c r="AA42" s="129" t="s">
        <v>435</v>
      </c>
      <c r="AB42" s="124"/>
      <c r="AC42" s="124"/>
      <c r="AD42" s="124"/>
      <c r="IP42" s="116"/>
      <c r="IQ42" s="116"/>
      <c r="IR42" s="116"/>
      <c r="IS42" s="116"/>
      <c r="IT42" s="116"/>
      <c r="IU42" s="116"/>
    </row>
    <row r="43" spans="1:255" ht="15" customHeight="1" x14ac:dyDescent="0.15">
      <c r="A43" s="134" t="s">
        <v>1406</v>
      </c>
      <c r="B43" s="124" t="s">
        <v>568</v>
      </c>
      <c r="C43" s="124" t="s">
        <v>712</v>
      </c>
      <c r="D43" s="124" t="s">
        <v>1063</v>
      </c>
      <c r="E43" s="165" t="s">
        <v>1329</v>
      </c>
      <c r="F43" s="124" t="s">
        <v>1328</v>
      </c>
      <c r="G43" s="127">
        <v>88.67</v>
      </c>
      <c r="H43" s="127">
        <v>3.5</v>
      </c>
      <c r="I43" s="127">
        <v>92.17</v>
      </c>
      <c r="J43" s="127">
        <v>81.786407766990294</v>
      </c>
      <c r="K43" s="127">
        <v>1</v>
      </c>
      <c r="L43" s="127">
        <v>82.786407766990294</v>
      </c>
      <c r="M43" s="127">
        <v>86.4</v>
      </c>
      <c r="N43" s="127">
        <v>0.5</v>
      </c>
      <c r="O43" s="127">
        <v>86.9</v>
      </c>
      <c r="P43" s="127">
        <v>60</v>
      </c>
      <c r="Q43" s="127">
        <v>14</v>
      </c>
      <c r="R43" s="127">
        <v>74</v>
      </c>
      <c r="S43" s="127">
        <v>60</v>
      </c>
      <c r="T43" s="127">
        <v>40</v>
      </c>
      <c r="U43" s="127">
        <v>100</v>
      </c>
      <c r="V43" s="125">
        <f t="shared" si="1"/>
        <v>84.351805825242721</v>
      </c>
      <c r="W43" s="126">
        <v>39</v>
      </c>
      <c r="X43" s="124">
        <f>VLOOKUP(F43,[5]Sheet8!$A$2:$C$171,3,0)</f>
        <v>63</v>
      </c>
      <c r="Y43" s="124" t="s">
        <v>414</v>
      </c>
      <c r="Z43" s="133">
        <v>170</v>
      </c>
      <c r="AA43" s="129" t="s">
        <v>930</v>
      </c>
      <c r="AB43" s="124" t="s">
        <v>1327</v>
      </c>
      <c r="AC43" s="124"/>
      <c r="AD43" s="124"/>
    </row>
    <row r="44" spans="1:255" ht="15" customHeight="1" x14ac:dyDescent="0.15">
      <c r="A44" s="134" t="s">
        <v>1406</v>
      </c>
      <c r="B44" s="124" t="s">
        <v>568</v>
      </c>
      <c r="C44" s="124" t="s">
        <v>712</v>
      </c>
      <c r="D44" s="124" t="s">
        <v>1069</v>
      </c>
      <c r="E44" s="165" t="s">
        <v>1326</v>
      </c>
      <c r="F44" s="124" t="s">
        <v>1325</v>
      </c>
      <c r="G44" s="127">
        <v>86.8333333333333</v>
      </c>
      <c r="H44" s="127">
        <v>0.5</v>
      </c>
      <c r="I44" s="127">
        <v>87.3333333333333</v>
      </c>
      <c r="J44" s="127">
        <v>82.718446601941693</v>
      </c>
      <c r="K44" s="127">
        <v>2</v>
      </c>
      <c r="L44" s="127">
        <v>84.718446601941693</v>
      </c>
      <c r="M44" s="127">
        <v>79.099999999999994</v>
      </c>
      <c r="N44" s="127">
        <v>0.5</v>
      </c>
      <c r="O44" s="127">
        <v>79.599999999999994</v>
      </c>
      <c r="P44" s="127">
        <v>60</v>
      </c>
      <c r="Q44" s="127">
        <v>13</v>
      </c>
      <c r="R44" s="127">
        <v>73</v>
      </c>
      <c r="S44" s="127">
        <v>60</v>
      </c>
      <c r="T44" s="127">
        <v>27</v>
      </c>
      <c r="U44" s="127">
        <v>87</v>
      </c>
      <c r="V44" s="125">
        <f t="shared" si="1"/>
        <v>84.252168284789605</v>
      </c>
      <c r="W44" s="126">
        <v>40</v>
      </c>
      <c r="X44" s="124">
        <f>VLOOKUP(F44,[5]Sheet8!$A$2:$C$171,3,0)</f>
        <v>56</v>
      </c>
      <c r="Y44" s="124" t="s">
        <v>402</v>
      </c>
      <c r="Z44" s="133">
        <v>170</v>
      </c>
      <c r="AA44" s="129" t="s">
        <v>435</v>
      </c>
      <c r="AB44" s="124"/>
      <c r="AC44" s="124"/>
      <c r="AD44" s="124"/>
    </row>
    <row r="45" spans="1:255" ht="15" customHeight="1" x14ac:dyDescent="0.15">
      <c r="A45" s="134" t="s">
        <v>1406</v>
      </c>
      <c r="B45" s="124" t="s">
        <v>568</v>
      </c>
      <c r="C45" s="124" t="s">
        <v>712</v>
      </c>
      <c r="D45" s="124" t="s">
        <v>1069</v>
      </c>
      <c r="E45" s="165" t="s">
        <v>1324</v>
      </c>
      <c r="F45" s="124" t="s">
        <v>1323</v>
      </c>
      <c r="G45" s="127">
        <v>88.5</v>
      </c>
      <c r="H45" s="127">
        <v>5.5</v>
      </c>
      <c r="I45" s="127">
        <v>94</v>
      </c>
      <c r="J45" s="127">
        <v>77.815533980582501</v>
      </c>
      <c r="K45" s="127">
        <v>2</v>
      </c>
      <c r="L45" s="127">
        <v>79.815533980582501</v>
      </c>
      <c r="M45" s="127">
        <v>96.75</v>
      </c>
      <c r="N45" s="127">
        <v>0.5</v>
      </c>
      <c r="O45" s="127">
        <v>97.25</v>
      </c>
      <c r="P45" s="127">
        <v>60</v>
      </c>
      <c r="Q45" s="127">
        <v>34</v>
      </c>
      <c r="R45" s="127">
        <v>94</v>
      </c>
      <c r="S45" s="127">
        <v>60</v>
      </c>
      <c r="T45" s="127">
        <v>40</v>
      </c>
      <c r="U45" s="127">
        <v>100</v>
      </c>
      <c r="V45" s="125">
        <f t="shared" si="1"/>
        <v>83.824150485436874</v>
      </c>
      <c r="W45" s="126">
        <v>41</v>
      </c>
      <c r="X45" s="124">
        <f>VLOOKUP(F45,[5]Sheet8!$A$2:$C$171,3,0)</f>
        <v>90</v>
      </c>
      <c r="Y45" s="124" t="s">
        <v>414</v>
      </c>
      <c r="Z45" s="133">
        <v>170</v>
      </c>
      <c r="AA45" s="129" t="s">
        <v>930</v>
      </c>
      <c r="AB45" s="124" t="s">
        <v>1322</v>
      </c>
      <c r="AC45" s="124"/>
      <c r="AD45" s="124"/>
    </row>
    <row r="46" spans="1:255" ht="15" customHeight="1" x14ac:dyDescent="0.15">
      <c r="A46" s="134" t="s">
        <v>1406</v>
      </c>
      <c r="B46" s="124" t="s">
        <v>568</v>
      </c>
      <c r="C46" s="124" t="s">
        <v>712</v>
      </c>
      <c r="D46" s="124" t="s">
        <v>1085</v>
      </c>
      <c r="E46" s="165" t="s">
        <v>1321</v>
      </c>
      <c r="F46" s="124" t="s">
        <v>1320</v>
      </c>
      <c r="G46" s="127">
        <v>85.8333333333333</v>
      </c>
      <c r="H46" s="127">
        <v>0</v>
      </c>
      <c r="I46" s="127">
        <v>85.8333333333333</v>
      </c>
      <c r="J46" s="127">
        <v>84.728155339805795</v>
      </c>
      <c r="K46" s="127">
        <v>1</v>
      </c>
      <c r="L46" s="127">
        <v>85.728155339805795</v>
      </c>
      <c r="M46" s="127">
        <v>87.1</v>
      </c>
      <c r="N46" s="127">
        <v>0</v>
      </c>
      <c r="O46" s="127">
        <v>87.1</v>
      </c>
      <c r="P46" s="127">
        <v>45</v>
      </c>
      <c r="Q46" s="127">
        <v>0</v>
      </c>
      <c r="R46" s="127">
        <v>45</v>
      </c>
      <c r="S46" s="127">
        <v>60</v>
      </c>
      <c r="T46" s="127">
        <v>21</v>
      </c>
      <c r="U46" s="127">
        <v>81</v>
      </c>
      <c r="V46" s="125">
        <f t="shared" si="1"/>
        <v>83.534449838187683</v>
      </c>
      <c r="W46" s="126">
        <v>42</v>
      </c>
      <c r="X46" s="124">
        <f>VLOOKUP(F46,[5]Sheet8!$A$2:$C$171,3,0)</f>
        <v>37</v>
      </c>
      <c r="Y46" s="124" t="s">
        <v>402</v>
      </c>
      <c r="Z46" s="133">
        <v>170</v>
      </c>
      <c r="AA46" s="129" t="s">
        <v>435</v>
      </c>
      <c r="AB46" s="124"/>
      <c r="AC46" s="124"/>
      <c r="AD46" s="124"/>
    </row>
    <row r="47" spans="1:255" ht="15" customHeight="1" x14ac:dyDescent="0.15">
      <c r="A47" s="134" t="s">
        <v>1406</v>
      </c>
      <c r="B47" s="124" t="s">
        <v>568</v>
      </c>
      <c r="C47" s="124" t="s">
        <v>712</v>
      </c>
      <c r="D47" s="124" t="s">
        <v>1072</v>
      </c>
      <c r="E47" s="165" t="s">
        <v>1319</v>
      </c>
      <c r="F47" s="124" t="s">
        <v>1318</v>
      </c>
      <c r="G47" s="127">
        <v>88.1666666666667</v>
      </c>
      <c r="H47" s="127">
        <v>6.5333333333333297</v>
      </c>
      <c r="I47" s="127">
        <v>94.7</v>
      </c>
      <c r="J47" s="127">
        <v>80.708737864077705</v>
      </c>
      <c r="K47" s="127">
        <v>1.0012621359223199</v>
      </c>
      <c r="L47" s="127">
        <v>81.709999999999994</v>
      </c>
      <c r="M47" s="127">
        <v>74.900000000000006</v>
      </c>
      <c r="N47" s="127">
        <v>0</v>
      </c>
      <c r="O47" s="127">
        <v>74.900000000000006</v>
      </c>
      <c r="P47" s="127">
        <v>60</v>
      </c>
      <c r="Q47" s="127">
        <v>20</v>
      </c>
      <c r="R47" s="127">
        <v>80</v>
      </c>
      <c r="S47" s="127">
        <v>60</v>
      </c>
      <c r="T47" s="127">
        <v>30</v>
      </c>
      <c r="U47" s="127">
        <v>90</v>
      </c>
      <c r="V47" s="125">
        <f t="shared" si="1"/>
        <v>82.997500000000002</v>
      </c>
      <c r="W47" s="126">
        <v>43</v>
      </c>
      <c r="X47" s="124">
        <f>VLOOKUP(F47,[5]Sheet8!$A$2:$C$171,3,0)</f>
        <v>72</v>
      </c>
      <c r="Y47" s="124" t="s">
        <v>402</v>
      </c>
      <c r="Z47" s="133">
        <v>170</v>
      </c>
      <c r="AA47" s="129" t="s">
        <v>435</v>
      </c>
      <c r="AB47" s="124"/>
      <c r="AC47" s="124"/>
      <c r="AD47" s="124"/>
    </row>
    <row r="48" spans="1:255" ht="15" customHeight="1" x14ac:dyDescent="0.15">
      <c r="A48" s="134" t="s">
        <v>1406</v>
      </c>
      <c r="B48" s="124" t="s">
        <v>568</v>
      </c>
      <c r="C48" s="124" t="s">
        <v>712</v>
      </c>
      <c r="D48" s="124" t="s">
        <v>1066</v>
      </c>
      <c r="E48" s="165" t="s">
        <v>1317</v>
      </c>
      <c r="F48" s="124" t="s">
        <v>1316</v>
      </c>
      <c r="G48" s="127">
        <v>89.33</v>
      </c>
      <c r="H48" s="127">
        <v>5.5</v>
      </c>
      <c r="I48" s="127">
        <v>94.83</v>
      </c>
      <c r="J48" s="127">
        <v>81.864077669902898</v>
      </c>
      <c r="K48" s="127">
        <v>0</v>
      </c>
      <c r="L48" s="127">
        <v>81.864077669902898</v>
      </c>
      <c r="M48" s="127">
        <v>72.775000000000006</v>
      </c>
      <c r="N48" s="127">
        <v>0</v>
      </c>
      <c r="O48" s="127">
        <v>72.775000000000006</v>
      </c>
      <c r="P48" s="127">
        <v>60</v>
      </c>
      <c r="Q48" s="127">
        <v>20</v>
      </c>
      <c r="R48" s="127">
        <v>80</v>
      </c>
      <c r="S48" s="127">
        <v>60</v>
      </c>
      <c r="T48" s="127">
        <v>25</v>
      </c>
      <c r="U48" s="127">
        <v>85</v>
      </c>
      <c r="V48" s="125">
        <f t="shared" si="1"/>
        <v>82.769808252427183</v>
      </c>
      <c r="W48" s="126">
        <v>44</v>
      </c>
      <c r="X48" s="124">
        <f>VLOOKUP(F48,[5]Sheet8!$A$2:$C$171,3,0)</f>
        <v>62</v>
      </c>
      <c r="Y48" s="124" t="s">
        <v>402</v>
      </c>
      <c r="Z48" s="133">
        <v>170</v>
      </c>
      <c r="AA48" s="129" t="s">
        <v>435</v>
      </c>
      <c r="AB48" s="124"/>
      <c r="AC48" s="124"/>
      <c r="AD48" s="124"/>
    </row>
    <row r="49" spans="1:255" ht="15" customHeight="1" x14ac:dyDescent="0.15">
      <c r="A49" s="134" t="s">
        <v>1406</v>
      </c>
      <c r="B49" s="124" t="s">
        <v>568</v>
      </c>
      <c r="C49" s="124" t="s">
        <v>712</v>
      </c>
      <c r="D49" s="124" t="s">
        <v>1072</v>
      </c>
      <c r="E49" s="165" t="s">
        <v>1315</v>
      </c>
      <c r="F49" s="124" t="s">
        <v>1314</v>
      </c>
      <c r="G49" s="127">
        <v>85.1666666666667</v>
      </c>
      <c r="H49" s="127">
        <v>3.3333333333331397E-2</v>
      </c>
      <c r="I49" s="127">
        <v>85.2</v>
      </c>
      <c r="J49" s="127">
        <v>84.126213592233</v>
      </c>
      <c r="K49" s="127">
        <v>1.00378640776698</v>
      </c>
      <c r="L49" s="127">
        <v>85.13</v>
      </c>
      <c r="M49" s="127">
        <v>87.75</v>
      </c>
      <c r="N49" s="127">
        <v>0</v>
      </c>
      <c r="O49" s="127">
        <v>87.75</v>
      </c>
      <c r="P49" s="127">
        <v>45</v>
      </c>
      <c r="Q49" s="127">
        <v>0</v>
      </c>
      <c r="R49" s="127">
        <v>45</v>
      </c>
      <c r="S49" s="127">
        <v>60</v>
      </c>
      <c r="T49" s="127">
        <v>11.5</v>
      </c>
      <c r="U49" s="127">
        <v>71.5</v>
      </c>
      <c r="V49" s="125">
        <f t="shared" si="1"/>
        <v>82.58</v>
      </c>
      <c r="W49" s="126">
        <v>45</v>
      </c>
      <c r="X49" s="124">
        <f>VLOOKUP(F49,[5]Sheet8!$A$2:$C$171,3,0)</f>
        <v>46</v>
      </c>
      <c r="Y49" s="124" t="s">
        <v>402</v>
      </c>
      <c r="Z49" s="133">
        <v>170</v>
      </c>
      <c r="AA49" s="129" t="s">
        <v>435</v>
      </c>
      <c r="AB49" s="124"/>
      <c r="AC49" s="124"/>
      <c r="AD49" s="124"/>
    </row>
    <row r="50" spans="1:255" ht="15" customHeight="1" x14ac:dyDescent="0.15">
      <c r="A50" s="134" t="s">
        <v>1406</v>
      </c>
      <c r="B50" s="124" t="s">
        <v>568</v>
      </c>
      <c r="C50" s="124" t="s">
        <v>712</v>
      </c>
      <c r="D50" s="124" t="s">
        <v>1066</v>
      </c>
      <c r="E50" s="165" t="s">
        <v>1313</v>
      </c>
      <c r="F50" s="124" t="s">
        <v>1312</v>
      </c>
      <c r="G50" s="127">
        <v>88</v>
      </c>
      <c r="H50" s="127">
        <v>1</v>
      </c>
      <c r="I50" s="127">
        <v>89</v>
      </c>
      <c r="J50" s="127">
        <v>81.097087378640794</v>
      </c>
      <c r="K50" s="127">
        <v>1</v>
      </c>
      <c r="L50" s="127">
        <v>82.097087378640794</v>
      </c>
      <c r="M50" s="127">
        <v>75.3</v>
      </c>
      <c r="N50" s="127">
        <v>0.5</v>
      </c>
      <c r="O50" s="127">
        <v>75.8</v>
      </c>
      <c r="P50" s="127">
        <v>60</v>
      </c>
      <c r="Q50" s="127">
        <v>10</v>
      </c>
      <c r="R50" s="127">
        <v>70</v>
      </c>
      <c r="S50" s="127">
        <v>60</v>
      </c>
      <c r="T50" s="127">
        <v>35</v>
      </c>
      <c r="U50" s="127">
        <v>95</v>
      </c>
      <c r="V50" s="125">
        <f t="shared" si="1"/>
        <v>82.5128155339806</v>
      </c>
      <c r="W50" s="126">
        <v>46</v>
      </c>
      <c r="X50" s="124">
        <f>VLOOKUP(F50,[5]Sheet8!$A$2:$C$171,3,0)</f>
        <v>69</v>
      </c>
      <c r="Y50" s="124" t="s">
        <v>402</v>
      </c>
      <c r="Z50" s="133">
        <v>170</v>
      </c>
      <c r="AA50" s="129" t="s">
        <v>435</v>
      </c>
      <c r="AB50" s="124"/>
      <c r="AC50" s="124"/>
      <c r="AD50" s="124"/>
    </row>
    <row r="51" spans="1:255" ht="15" customHeight="1" x14ac:dyDescent="0.15">
      <c r="A51" s="134" t="s">
        <v>1406</v>
      </c>
      <c r="B51" s="124" t="s">
        <v>568</v>
      </c>
      <c r="C51" s="124" t="s">
        <v>712</v>
      </c>
      <c r="D51" s="124" t="s">
        <v>1063</v>
      </c>
      <c r="E51" s="165" t="s">
        <v>1311</v>
      </c>
      <c r="F51" s="124" t="s">
        <v>1310</v>
      </c>
      <c r="G51" s="127">
        <v>84.5</v>
      </c>
      <c r="H51" s="127">
        <v>0</v>
      </c>
      <c r="I51" s="127">
        <v>84.5</v>
      </c>
      <c r="J51" s="127">
        <v>83.04</v>
      </c>
      <c r="K51" s="127">
        <v>1</v>
      </c>
      <c r="L51" s="127">
        <v>84.04</v>
      </c>
      <c r="M51" s="127">
        <v>79.849999999999994</v>
      </c>
      <c r="N51" s="127">
        <v>0</v>
      </c>
      <c r="O51" s="127">
        <v>79.849999999999994</v>
      </c>
      <c r="P51" s="127">
        <v>60</v>
      </c>
      <c r="Q51" s="127">
        <v>0</v>
      </c>
      <c r="R51" s="127">
        <v>60</v>
      </c>
      <c r="S51" s="127">
        <v>55.56</v>
      </c>
      <c r="T51" s="127">
        <v>25</v>
      </c>
      <c r="U51" s="127">
        <v>80.56</v>
      </c>
      <c r="V51" s="125">
        <f t="shared" si="1"/>
        <v>82.500500000000002</v>
      </c>
      <c r="W51" s="126">
        <v>47</v>
      </c>
      <c r="X51" s="124">
        <f>VLOOKUP(F51,[5]Sheet8!$A$2:$C$171,3,0)</f>
        <v>52</v>
      </c>
      <c r="Y51" s="124" t="s">
        <v>402</v>
      </c>
      <c r="Z51" s="133">
        <v>170</v>
      </c>
      <c r="AA51" s="129" t="s">
        <v>435</v>
      </c>
      <c r="AB51" s="124"/>
      <c r="AC51" s="124"/>
      <c r="AD51" s="124"/>
      <c r="IP51" s="116"/>
      <c r="IQ51" s="116"/>
      <c r="IR51" s="116"/>
      <c r="IS51" s="116"/>
      <c r="IT51" s="116"/>
      <c r="IU51" s="116"/>
    </row>
    <row r="52" spans="1:255" ht="15" customHeight="1" x14ac:dyDescent="0.15">
      <c r="A52" s="134" t="s">
        <v>1406</v>
      </c>
      <c r="B52" s="124" t="s">
        <v>568</v>
      </c>
      <c r="C52" s="124" t="s">
        <v>712</v>
      </c>
      <c r="D52" s="124" t="s">
        <v>1085</v>
      </c>
      <c r="E52" s="165" t="s">
        <v>1309</v>
      </c>
      <c r="F52" s="124" t="s">
        <v>1308</v>
      </c>
      <c r="G52" s="127">
        <v>84.1666666666667</v>
      </c>
      <c r="H52" s="127">
        <v>0</v>
      </c>
      <c r="I52" s="127">
        <v>84.1666666666667</v>
      </c>
      <c r="J52" s="127">
        <v>82.174757281553397</v>
      </c>
      <c r="K52" s="127">
        <v>0</v>
      </c>
      <c r="L52" s="127">
        <v>82.174757281553397</v>
      </c>
      <c r="M52" s="127">
        <v>75.75</v>
      </c>
      <c r="N52" s="127">
        <v>0</v>
      </c>
      <c r="O52" s="127">
        <v>75.75</v>
      </c>
      <c r="P52" s="127">
        <v>60</v>
      </c>
      <c r="Q52" s="127">
        <v>14</v>
      </c>
      <c r="R52" s="127">
        <v>74</v>
      </c>
      <c r="S52" s="127">
        <v>60</v>
      </c>
      <c r="T52" s="127">
        <v>38.5</v>
      </c>
      <c r="U52" s="127">
        <v>98.5</v>
      </c>
      <c r="V52" s="125">
        <f t="shared" si="1"/>
        <v>82.46023462783171</v>
      </c>
      <c r="W52" s="126">
        <v>48</v>
      </c>
      <c r="X52" s="124">
        <f>VLOOKUP(F52,[5]Sheet8!$A$2:$C$171,3,0)</f>
        <v>60</v>
      </c>
      <c r="Y52" s="124" t="s">
        <v>402</v>
      </c>
      <c r="Z52" s="133">
        <v>170</v>
      </c>
      <c r="AA52" s="129" t="s">
        <v>435</v>
      </c>
      <c r="AB52" s="124"/>
      <c r="AC52" s="124"/>
      <c r="AD52" s="124"/>
    </row>
    <row r="53" spans="1:255" ht="15" customHeight="1" x14ac:dyDescent="0.15">
      <c r="A53" s="134" t="s">
        <v>1406</v>
      </c>
      <c r="B53" s="124" t="s">
        <v>568</v>
      </c>
      <c r="C53" s="124" t="s">
        <v>712</v>
      </c>
      <c r="D53" s="124" t="s">
        <v>1063</v>
      </c>
      <c r="E53" s="165" t="s">
        <v>1307</v>
      </c>
      <c r="F53" s="124" t="s">
        <v>1306</v>
      </c>
      <c r="G53" s="127">
        <v>84.17</v>
      </c>
      <c r="H53" s="127">
        <v>1</v>
      </c>
      <c r="I53" s="127">
        <v>85.17</v>
      </c>
      <c r="J53" s="127">
        <v>81.601941747572795</v>
      </c>
      <c r="K53" s="127">
        <v>0</v>
      </c>
      <c r="L53" s="127">
        <v>81.601941747572795</v>
      </c>
      <c r="M53" s="127">
        <v>77.400000000000006</v>
      </c>
      <c r="N53" s="127">
        <v>0.5</v>
      </c>
      <c r="O53" s="127">
        <v>77.900000000000006</v>
      </c>
      <c r="P53" s="127">
        <v>60</v>
      </c>
      <c r="Q53" s="127">
        <v>16.5</v>
      </c>
      <c r="R53" s="127">
        <v>76.5</v>
      </c>
      <c r="S53" s="127">
        <v>60</v>
      </c>
      <c r="T53" s="127">
        <v>40</v>
      </c>
      <c r="U53" s="127">
        <v>100</v>
      </c>
      <c r="V53" s="125">
        <f t="shared" si="1"/>
        <v>82.438456310679598</v>
      </c>
      <c r="W53" s="126">
        <v>49</v>
      </c>
      <c r="X53" s="124">
        <f>VLOOKUP(F53,[5]Sheet8!$A$2:$C$171,3,0)</f>
        <v>66</v>
      </c>
      <c r="Y53" s="124" t="s">
        <v>402</v>
      </c>
      <c r="Z53" s="133">
        <v>170</v>
      </c>
      <c r="AA53" s="129" t="s">
        <v>435</v>
      </c>
      <c r="AB53" s="124"/>
      <c r="AC53" s="124"/>
      <c r="AD53" s="124"/>
      <c r="IP53" s="116"/>
      <c r="IQ53" s="116"/>
      <c r="IR53" s="116"/>
      <c r="IS53" s="116"/>
      <c r="IT53" s="116"/>
      <c r="IU53" s="116"/>
    </row>
    <row r="54" spans="1:255" ht="15" customHeight="1" x14ac:dyDescent="0.15">
      <c r="A54" s="134" t="s">
        <v>1406</v>
      </c>
      <c r="B54" s="124" t="s">
        <v>568</v>
      </c>
      <c r="C54" s="124" t="s">
        <v>712</v>
      </c>
      <c r="D54" s="124" t="s">
        <v>1063</v>
      </c>
      <c r="E54" s="165" t="s">
        <v>1305</v>
      </c>
      <c r="F54" s="124" t="s">
        <v>1304</v>
      </c>
      <c r="G54" s="127">
        <v>87.17</v>
      </c>
      <c r="H54" s="127">
        <v>4.5</v>
      </c>
      <c r="I54" s="127">
        <v>91.67</v>
      </c>
      <c r="J54" s="127">
        <v>81.320388349514602</v>
      </c>
      <c r="K54" s="127">
        <v>1</v>
      </c>
      <c r="L54" s="127">
        <v>82.320388349514602</v>
      </c>
      <c r="M54" s="127">
        <v>70.025000000000006</v>
      </c>
      <c r="N54" s="127">
        <v>0</v>
      </c>
      <c r="O54" s="127">
        <v>70.025000000000006</v>
      </c>
      <c r="P54" s="127">
        <v>60</v>
      </c>
      <c r="Q54" s="127">
        <v>5</v>
      </c>
      <c r="R54" s="127">
        <v>65</v>
      </c>
      <c r="S54" s="127">
        <v>60</v>
      </c>
      <c r="T54" s="127">
        <v>35</v>
      </c>
      <c r="U54" s="127">
        <v>95</v>
      </c>
      <c r="V54" s="125">
        <f t="shared" si="1"/>
        <v>82.408541262135955</v>
      </c>
      <c r="W54" s="126">
        <v>50</v>
      </c>
      <c r="X54" s="124">
        <f>VLOOKUP(F54,[5]Sheet8!$A$2:$C$171,3,0)</f>
        <v>68</v>
      </c>
      <c r="Y54" s="124" t="s">
        <v>402</v>
      </c>
      <c r="Z54" s="133">
        <v>170</v>
      </c>
      <c r="AA54" s="129" t="s">
        <v>435</v>
      </c>
      <c r="AB54" s="124"/>
      <c r="AC54" s="124"/>
      <c r="AD54" s="124"/>
    </row>
    <row r="55" spans="1:255" ht="15" customHeight="1" x14ac:dyDescent="0.15">
      <c r="A55" s="134" t="s">
        <v>1406</v>
      </c>
      <c r="B55" s="124" t="s">
        <v>568</v>
      </c>
      <c r="C55" s="124" t="s">
        <v>712</v>
      </c>
      <c r="D55" s="124" t="s">
        <v>1072</v>
      </c>
      <c r="E55" s="165" t="s">
        <v>1303</v>
      </c>
      <c r="F55" s="124" t="s">
        <v>1302</v>
      </c>
      <c r="G55" s="127">
        <v>85</v>
      </c>
      <c r="H55" s="127">
        <v>0.5</v>
      </c>
      <c r="I55" s="127">
        <v>85.5</v>
      </c>
      <c r="J55" s="127">
        <v>81.747572815533999</v>
      </c>
      <c r="K55" s="127">
        <v>1.00242718446601</v>
      </c>
      <c r="L55" s="127">
        <v>82.75</v>
      </c>
      <c r="M55" s="127">
        <v>79.825000000000003</v>
      </c>
      <c r="N55" s="127">
        <v>0</v>
      </c>
      <c r="O55" s="127">
        <v>79.825000000000003</v>
      </c>
      <c r="P55" s="127">
        <v>60</v>
      </c>
      <c r="Q55" s="127">
        <v>10</v>
      </c>
      <c r="R55" s="127">
        <v>70</v>
      </c>
      <c r="S55" s="127">
        <v>60</v>
      </c>
      <c r="T55" s="127">
        <v>20</v>
      </c>
      <c r="U55" s="127">
        <v>80</v>
      </c>
      <c r="V55" s="125">
        <f t="shared" si="1"/>
        <v>82.103749999999991</v>
      </c>
      <c r="W55" s="126">
        <v>51</v>
      </c>
      <c r="X55" s="124">
        <f>VLOOKUP(F55,[5]Sheet8!$A$2:$C$171,3,0)</f>
        <v>64</v>
      </c>
      <c r="Y55" s="124" t="s">
        <v>402</v>
      </c>
      <c r="Z55" s="133">
        <v>170</v>
      </c>
      <c r="AA55" s="129" t="s">
        <v>435</v>
      </c>
      <c r="AB55" s="124"/>
      <c r="AC55" s="124"/>
      <c r="AD55" s="124"/>
    </row>
    <row r="56" spans="1:255" ht="15" customHeight="1" x14ac:dyDescent="0.15">
      <c r="A56" s="134" t="s">
        <v>1406</v>
      </c>
      <c r="B56" s="124" t="s">
        <v>568</v>
      </c>
      <c r="C56" s="124" t="s">
        <v>712</v>
      </c>
      <c r="D56" s="124" t="s">
        <v>1066</v>
      </c>
      <c r="E56" s="165" t="s">
        <v>1301</v>
      </c>
      <c r="F56" s="124" t="s">
        <v>1300</v>
      </c>
      <c r="G56" s="127">
        <v>87.83</v>
      </c>
      <c r="H56" s="127">
        <v>5.5</v>
      </c>
      <c r="I56" s="127">
        <v>93.33</v>
      </c>
      <c r="J56" s="127">
        <v>77.135922330097102</v>
      </c>
      <c r="K56" s="127">
        <v>2.75</v>
      </c>
      <c r="L56" s="127">
        <v>79.885922330097102</v>
      </c>
      <c r="M56" s="127">
        <v>67.025000000000006</v>
      </c>
      <c r="N56" s="127">
        <v>0</v>
      </c>
      <c r="O56" s="127">
        <v>67.025000000000006</v>
      </c>
      <c r="P56" s="127">
        <v>60</v>
      </c>
      <c r="Q56" s="127">
        <v>27</v>
      </c>
      <c r="R56" s="127">
        <v>87</v>
      </c>
      <c r="S56" s="127">
        <v>60</v>
      </c>
      <c r="T56" s="127">
        <v>40</v>
      </c>
      <c r="U56" s="127">
        <v>100</v>
      </c>
      <c r="V56" s="125">
        <f t="shared" si="1"/>
        <v>81.948691747572809</v>
      </c>
      <c r="W56" s="126">
        <v>52</v>
      </c>
      <c r="X56" s="124">
        <f>VLOOKUP(F56,[5]Sheet8!$A$2:$C$171,3,0)</f>
        <v>92</v>
      </c>
      <c r="Y56" s="124" t="s">
        <v>402</v>
      </c>
      <c r="Z56" s="133">
        <v>170</v>
      </c>
      <c r="AA56" s="129" t="s">
        <v>435</v>
      </c>
      <c r="AB56" s="124"/>
      <c r="AC56" s="124"/>
      <c r="AD56" s="124"/>
    </row>
    <row r="57" spans="1:255" ht="15" customHeight="1" x14ac:dyDescent="0.15">
      <c r="A57" s="134" t="s">
        <v>1406</v>
      </c>
      <c r="B57" s="124" t="s">
        <v>568</v>
      </c>
      <c r="C57" s="124" t="s">
        <v>712</v>
      </c>
      <c r="D57" s="124" t="s">
        <v>1066</v>
      </c>
      <c r="E57" s="165" t="s">
        <v>1299</v>
      </c>
      <c r="F57" s="124" t="s">
        <v>1298</v>
      </c>
      <c r="G57" s="127">
        <v>85.33</v>
      </c>
      <c r="H57" s="127">
        <v>0</v>
      </c>
      <c r="I57" s="127">
        <v>85.33</v>
      </c>
      <c r="J57" s="127">
        <v>84.12</v>
      </c>
      <c r="K57" s="127">
        <v>1</v>
      </c>
      <c r="L57" s="127">
        <v>85.12</v>
      </c>
      <c r="M57" s="127">
        <v>80</v>
      </c>
      <c r="N57" s="127">
        <v>0</v>
      </c>
      <c r="O57" s="127">
        <v>80</v>
      </c>
      <c r="P57" s="127">
        <v>25</v>
      </c>
      <c r="Q57" s="127">
        <v>8</v>
      </c>
      <c r="R57" s="127">
        <v>33</v>
      </c>
      <c r="S57" s="127">
        <v>60</v>
      </c>
      <c r="T57" s="127">
        <v>15</v>
      </c>
      <c r="U57" s="127">
        <v>75</v>
      </c>
      <c r="V57" s="125">
        <f t="shared" si="1"/>
        <v>81.77300000000001</v>
      </c>
      <c r="W57" s="126">
        <v>53</v>
      </c>
      <c r="X57" s="124">
        <f>VLOOKUP(F57,[5]Sheet8!$A$2:$C$171,3,0)</f>
        <v>47</v>
      </c>
      <c r="Y57" s="124" t="s">
        <v>402</v>
      </c>
      <c r="Z57" s="133">
        <v>170</v>
      </c>
      <c r="AA57" s="129" t="s">
        <v>435</v>
      </c>
      <c r="AB57" s="124"/>
      <c r="AC57" s="124"/>
      <c r="AD57" s="124"/>
      <c r="IP57" s="116"/>
      <c r="IQ57" s="116"/>
      <c r="IR57" s="116"/>
      <c r="IS57" s="116"/>
      <c r="IT57" s="116"/>
      <c r="IU57" s="116"/>
    </row>
    <row r="58" spans="1:255" ht="15" customHeight="1" x14ac:dyDescent="0.15">
      <c r="A58" s="134" t="s">
        <v>1406</v>
      </c>
      <c r="B58" s="124" t="s">
        <v>568</v>
      </c>
      <c r="C58" s="124" t="s">
        <v>712</v>
      </c>
      <c r="D58" s="124" t="s">
        <v>1085</v>
      </c>
      <c r="E58" s="165" t="s">
        <v>1297</v>
      </c>
      <c r="F58" s="124" t="s">
        <v>1296</v>
      </c>
      <c r="G58" s="127">
        <v>86</v>
      </c>
      <c r="H58" s="127">
        <v>0</v>
      </c>
      <c r="I58" s="127">
        <v>86</v>
      </c>
      <c r="J58" s="127">
        <v>84.796116504854396</v>
      </c>
      <c r="K58" s="127">
        <v>1</v>
      </c>
      <c r="L58" s="127">
        <v>85.796116504854396</v>
      </c>
      <c r="M58" s="127">
        <v>78.599999999999994</v>
      </c>
      <c r="N58" s="127">
        <v>0</v>
      </c>
      <c r="O58" s="127">
        <v>78.599999999999994</v>
      </c>
      <c r="P58" s="127">
        <v>0</v>
      </c>
      <c r="Q58" s="127">
        <v>0</v>
      </c>
      <c r="R58" s="127">
        <v>0</v>
      </c>
      <c r="S58" s="127">
        <v>60</v>
      </c>
      <c r="T58" s="127">
        <v>32</v>
      </c>
      <c r="U58" s="127">
        <v>92</v>
      </c>
      <c r="V58" s="125">
        <f t="shared" si="1"/>
        <v>81.477087378640789</v>
      </c>
      <c r="W58" s="126">
        <v>54</v>
      </c>
      <c r="X58" s="124">
        <f>VLOOKUP(F58,[5]Sheet8!$A$2:$C$171,3,0)</f>
        <v>36</v>
      </c>
      <c r="Y58" s="124" t="s">
        <v>402</v>
      </c>
      <c r="Z58" s="133">
        <v>170</v>
      </c>
      <c r="AA58" s="129" t="s">
        <v>435</v>
      </c>
      <c r="AB58" s="124"/>
      <c r="AC58" s="124"/>
      <c r="AD58" s="124"/>
    </row>
    <row r="59" spans="1:255" ht="15" customHeight="1" x14ac:dyDescent="0.15">
      <c r="A59" s="134" t="s">
        <v>1406</v>
      </c>
      <c r="B59" s="124" t="s">
        <v>568</v>
      </c>
      <c r="C59" s="124" t="s">
        <v>712</v>
      </c>
      <c r="D59" s="124" t="s">
        <v>1072</v>
      </c>
      <c r="E59" s="165" t="s">
        <v>1295</v>
      </c>
      <c r="F59" s="124" t="s">
        <v>1294</v>
      </c>
      <c r="G59" s="127">
        <v>85.5</v>
      </c>
      <c r="H59" s="127">
        <v>0</v>
      </c>
      <c r="I59" s="127">
        <v>85.5</v>
      </c>
      <c r="J59" s="127">
        <v>81.72</v>
      </c>
      <c r="K59" s="127">
        <v>1</v>
      </c>
      <c r="L59" s="127">
        <v>82.72</v>
      </c>
      <c r="M59" s="127">
        <v>84.875</v>
      </c>
      <c r="N59" s="127">
        <v>0</v>
      </c>
      <c r="O59" s="127">
        <v>84.875</v>
      </c>
      <c r="P59" s="127">
        <v>45</v>
      </c>
      <c r="Q59" s="127">
        <v>4</v>
      </c>
      <c r="R59" s="127">
        <v>49</v>
      </c>
      <c r="S59" s="127">
        <v>60</v>
      </c>
      <c r="T59" s="127">
        <v>17</v>
      </c>
      <c r="U59" s="127">
        <v>77</v>
      </c>
      <c r="V59" s="125">
        <f t="shared" si="1"/>
        <v>81.133750000000006</v>
      </c>
      <c r="W59" s="126">
        <v>55</v>
      </c>
      <c r="X59" s="124">
        <f>VLOOKUP(F59,[5]Sheet8!$A$2:$C$171,3,0)</f>
        <v>65</v>
      </c>
      <c r="Y59" s="124" t="s">
        <v>402</v>
      </c>
      <c r="Z59" s="133">
        <v>170</v>
      </c>
      <c r="AA59" s="129" t="s">
        <v>435</v>
      </c>
      <c r="AB59" s="124"/>
      <c r="AC59" s="124"/>
      <c r="AD59" s="124"/>
      <c r="IP59" s="116"/>
      <c r="IQ59" s="116"/>
      <c r="IR59" s="116"/>
      <c r="IS59" s="116"/>
      <c r="IT59" s="116"/>
      <c r="IU59" s="116"/>
    </row>
    <row r="60" spans="1:255" ht="15" customHeight="1" x14ac:dyDescent="0.15">
      <c r="A60" s="134" t="s">
        <v>1406</v>
      </c>
      <c r="B60" s="124" t="s">
        <v>568</v>
      </c>
      <c r="C60" s="124" t="s">
        <v>712</v>
      </c>
      <c r="D60" s="124" t="s">
        <v>1066</v>
      </c>
      <c r="E60" s="165" t="s">
        <v>1293</v>
      </c>
      <c r="F60" s="124" t="s">
        <v>1292</v>
      </c>
      <c r="G60" s="127">
        <v>85.83</v>
      </c>
      <c r="H60" s="127">
        <v>1.5</v>
      </c>
      <c r="I60" s="127">
        <v>87.33</v>
      </c>
      <c r="J60" s="127">
        <v>80.902912621359206</v>
      </c>
      <c r="K60" s="127">
        <v>1</v>
      </c>
      <c r="L60" s="127">
        <v>81.902912621359206</v>
      </c>
      <c r="M60" s="127">
        <v>60.8</v>
      </c>
      <c r="N60" s="127">
        <v>0</v>
      </c>
      <c r="O60" s="127">
        <v>60.8</v>
      </c>
      <c r="P60" s="127">
        <v>60</v>
      </c>
      <c r="Q60" s="127">
        <v>18</v>
      </c>
      <c r="R60" s="127">
        <v>78</v>
      </c>
      <c r="S60" s="127">
        <v>60</v>
      </c>
      <c r="T60" s="127">
        <v>20</v>
      </c>
      <c r="U60" s="127">
        <v>80</v>
      </c>
      <c r="V60" s="125">
        <f t="shared" si="1"/>
        <v>81.100184466019414</v>
      </c>
      <c r="W60" s="126">
        <v>56</v>
      </c>
      <c r="X60" s="124">
        <f>VLOOKUP(F60,[5]Sheet8!$A$2:$C$171,3,0)</f>
        <v>71</v>
      </c>
      <c r="Y60" s="124" t="s">
        <v>414</v>
      </c>
      <c r="Z60" s="133">
        <v>170</v>
      </c>
      <c r="AA60" s="129" t="s">
        <v>415</v>
      </c>
      <c r="AB60" s="124"/>
      <c r="AC60" s="124"/>
      <c r="AD60" s="124"/>
    </row>
    <row r="61" spans="1:255" ht="15" customHeight="1" x14ac:dyDescent="0.15">
      <c r="A61" s="134" t="s">
        <v>1406</v>
      </c>
      <c r="B61" s="124" t="s">
        <v>568</v>
      </c>
      <c r="C61" s="124" t="s">
        <v>712</v>
      </c>
      <c r="D61" s="124" t="s">
        <v>1072</v>
      </c>
      <c r="E61" s="165" t="s">
        <v>1291</v>
      </c>
      <c r="F61" s="124" t="s">
        <v>1290</v>
      </c>
      <c r="G61" s="127">
        <v>86</v>
      </c>
      <c r="H61" s="127">
        <v>0</v>
      </c>
      <c r="I61" s="127">
        <v>86</v>
      </c>
      <c r="J61" s="127">
        <v>85.834951456310705</v>
      </c>
      <c r="K61" s="127">
        <v>0.99504854368932205</v>
      </c>
      <c r="L61" s="127">
        <v>86.83</v>
      </c>
      <c r="M61" s="127">
        <v>69.599999999999994</v>
      </c>
      <c r="N61" s="127">
        <v>0</v>
      </c>
      <c r="O61" s="127">
        <v>69.599999999999994</v>
      </c>
      <c r="P61" s="127">
        <v>45</v>
      </c>
      <c r="Q61" s="127">
        <v>0</v>
      </c>
      <c r="R61" s="127">
        <v>45</v>
      </c>
      <c r="S61" s="127">
        <v>27</v>
      </c>
      <c r="T61" s="127">
        <v>0</v>
      </c>
      <c r="U61" s="127">
        <v>27</v>
      </c>
      <c r="V61" s="125">
        <f t="shared" si="1"/>
        <v>80.802499999999995</v>
      </c>
      <c r="W61" s="126">
        <v>57</v>
      </c>
      <c r="X61" s="124">
        <f>VLOOKUP(F61,[5]Sheet8!$A$2:$C$171,3,0)</f>
        <v>26</v>
      </c>
      <c r="Y61" s="124" t="s">
        <v>402</v>
      </c>
      <c r="Z61" s="133">
        <v>170</v>
      </c>
      <c r="AA61" s="129" t="s">
        <v>435</v>
      </c>
      <c r="AB61" s="124"/>
      <c r="AC61" s="124"/>
      <c r="AD61" s="124"/>
    </row>
    <row r="62" spans="1:255" ht="15" customHeight="1" x14ac:dyDescent="0.15">
      <c r="A62" s="134" t="s">
        <v>1406</v>
      </c>
      <c r="B62" s="124" t="s">
        <v>568</v>
      </c>
      <c r="C62" s="124" t="s">
        <v>712</v>
      </c>
      <c r="D62" s="124" t="s">
        <v>1085</v>
      </c>
      <c r="E62" s="165" t="s">
        <v>1289</v>
      </c>
      <c r="F62" s="124" t="s">
        <v>1288</v>
      </c>
      <c r="G62" s="127">
        <v>83.75</v>
      </c>
      <c r="H62" s="127">
        <v>0</v>
      </c>
      <c r="I62" s="127">
        <v>83.75</v>
      </c>
      <c r="J62" s="127">
        <v>89.64</v>
      </c>
      <c r="K62" s="127">
        <v>1</v>
      </c>
      <c r="L62" s="127">
        <v>90.64</v>
      </c>
      <c r="M62" s="127">
        <v>79.849999999999994</v>
      </c>
      <c r="N62" s="127">
        <v>0</v>
      </c>
      <c r="O62" s="127">
        <v>79.849999999999994</v>
      </c>
      <c r="P62" s="127">
        <v>0</v>
      </c>
      <c r="Q62" s="127">
        <v>0</v>
      </c>
      <c r="R62" s="127">
        <v>0</v>
      </c>
      <c r="S62" s="127">
        <v>0</v>
      </c>
      <c r="T62" s="127">
        <v>5</v>
      </c>
      <c r="U62" s="127">
        <v>5</v>
      </c>
      <c r="V62" s="125">
        <f t="shared" si="1"/>
        <v>80.597499999999997</v>
      </c>
      <c r="W62" s="126">
        <v>58</v>
      </c>
      <c r="X62" s="124">
        <f>VLOOKUP(F62,[5]Sheet8!$A$2:$C$171,3,0)</f>
        <v>12</v>
      </c>
      <c r="Y62" s="124" t="s">
        <v>402</v>
      </c>
      <c r="Z62" s="133">
        <v>170</v>
      </c>
      <c r="AA62" s="129" t="s">
        <v>435</v>
      </c>
      <c r="AB62" s="124"/>
      <c r="AC62" s="124"/>
      <c r="AD62" s="124"/>
      <c r="IP62" s="116"/>
      <c r="IQ62" s="116"/>
      <c r="IR62" s="116"/>
      <c r="IS62" s="116"/>
      <c r="IT62" s="116"/>
      <c r="IU62" s="116"/>
    </row>
    <row r="63" spans="1:255" ht="15" customHeight="1" x14ac:dyDescent="0.15">
      <c r="A63" s="134" t="s">
        <v>1406</v>
      </c>
      <c r="B63" s="124" t="s">
        <v>568</v>
      </c>
      <c r="C63" s="124" t="s">
        <v>712</v>
      </c>
      <c r="D63" s="124" t="s">
        <v>1069</v>
      </c>
      <c r="E63" s="165" t="s">
        <v>1287</v>
      </c>
      <c r="F63" s="124" t="s">
        <v>1286</v>
      </c>
      <c r="G63" s="127">
        <v>86</v>
      </c>
      <c r="H63" s="127">
        <v>1</v>
      </c>
      <c r="I63" s="127">
        <v>87</v>
      </c>
      <c r="J63" s="127">
        <v>77.058252427184499</v>
      </c>
      <c r="K63" s="127">
        <v>1</v>
      </c>
      <c r="L63" s="127">
        <v>78.058252427184499</v>
      </c>
      <c r="M63" s="127">
        <v>80.150000000000006</v>
      </c>
      <c r="N63" s="127">
        <v>1.5</v>
      </c>
      <c r="O63" s="127">
        <v>81.650000000000006</v>
      </c>
      <c r="P63" s="127">
        <v>60</v>
      </c>
      <c r="Q63" s="127">
        <v>23</v>
      </c>
      <c r="R63" s="127">
        <v>83</v>
      </c>
      <c r="S63" s="127">
        <v>60</v>
      </c>
      <c r="T63" s="127">
        <v>35</v>
      </c>
      <c r="U63" s="127">
        <v>95</v>
      </c>
      <c r="V63" s="125">
        <f t="shared" si="1"/>
        <v>80.226189320388372</v>
      </c>
      <c r="W63" s="126">
        <v>59</v>
      </c>
      <c r="X63" s="124">
        <f>VLOOKUP(F63,[5]Sheet8!$A$2:$C$171,3,0)</f>
        <v>93</v>
      </c>
      <c r="Y63" s="124" t="s">
        <v>402</v>
      </c>
      <c r="Z63" s="133">
        <v>170</v>
      </c>
      <c r="AA63" s="129" t="s">
        <v>435</v>
      </c>
      <c r="AB63" s="124"/>
      <c r="AC63" s="124"/>
      <c r="AD63" s="124"/>
    </row>
    <row r="64" spans="1:255" ht="15" customHeight="1" x14ac:dyDescent="0.15">
      <c r="A64" s="134" t="s">
        <v>1406</v>
      </c>
      <c r="B64" s="124" t="s">
        <v>568</v>
      </c>
      <c r="C64" s="124" t="s">
        <v>712</v>
      </c>
      <c r="D64" s="124" t="s">
        <v>1072</v>
      </c>
      <c r="E64" s="165" t="s">
        <v>1285</v>
      </c>
      <c r="F64" s="124" t="s">
        <v>1284</v>
      </c>
      <c r="G64" s="127">
        <v>85.8333333333333</v>
      </c>
      <c r="H64" s="127">
        <v>-3.3333333333302999E-3</v>
      </c>
      <c r="I64" s="127">
        <v>85.83</v>
      </c>
      <c r="J64" s="127">
        <v>85.097087378640794</v>
      </c>
      <c r="K64" s="127">
        <v>1.0029126213592101</v>
      </c>
      <c r="L64" s="127">
        <v>86.1</v>
      </c>
      <c r="M64" s="127">
        <v>65.349999999999994</v>
      </c>
      <c r="N64" s="127">
        <v>0</v>
      </c>
      <c r="O64" s="127">
        <v>65.349999999999994</v>
      </c>
      <c r="P64" s="127">
        <v>60</v>
      </c>
      <c r="Q64" s="127">
        <v>0</v>
      </c>
      <c r="R64" s="127">
        <v>60</v>
      </c>
      <c r="S64" s="127">
        <v>12</v>
      </c>
      <c r="T64" s="127">
        <v>0</v>
      </c>
      <c r="U64" s="127">
        <v>12</v>
      </c>
      <c r="V64" s="125">
        <f t="shared" si="1"/>
        <v>80.02549999999998</v>
      </c>
      <c r="W64" s="126">
        <v>60</v>
      </c>
      <c r="X64" s="124">
        <f>VLOOKUP(F64,[5]Sheet8!$A$2:$C$171,3,0)</f>
        <v>34</v>
      </c>
      <c r="Y64" s="124" t="s">
        <v>414</v>
      </c>
      <c r="Z64" s="133">
        <v>170</v>
      </c>
      <c r="AA64" s="129" t="s">
        <v>415</v>
      </c>
      <c r="AB64" s="124"/>
      <c r="AC64" s="124"/>
      <c r="AD64" s="124"/>
    </row>
    <row r="65" spans="1:255" ht="15" customHeight="1" x14ac:dyDescent="0.15">
      <c r="A65" s="134" t="s">
        <v>1406</v>
      </c>
      <c r="B65" s="124" t="s">
        <v>568</v>
      </c>
      <c r="C65" s="124" t="s">
        <v>712</v>
      </c>
      <c r="D65" s="124" t="s">
        <v>1063</v>
      </c>
      <c r="E65" s="165" t="s">
        <v>1283</v>
      </c>
      <c r="F65" s="124" t="s">
        <v>1282</v>
      </c>
      <c r="G65" s="127">
        <v>85.17</v>
      </c>
      <c r="H65" s="127">
        <v>0</v>
      </c>
      <c r="I65" s="127">
        <v>85.17</v>
      </c>
      <c r="J65" s="127">
        <v>84.398058252427205</v>
      </c>
      <c r="K65" s="127">
        <v>1</v>
      </c>
      <c r="L65" s="127">
        <v>85.398058252427205</v>
      </c>
      <c r="M65" s="127">
        <v>62.95</v>
      </c>
      <c r="N65" s="127">
        <v>0</v>
      </c>
      <c r="O65" s="127">
        <v>62.95</v>
      </c>
      <c r="P65" s="127">
        <v>60</v>
      </c>
      <c r="Q65" s="127">
        <v>0</v>
      </c>
      <c r="R65" s="127">
        <v>60</v>
      </c>
      <c r="S65" s="127">
        <v>24</v>
      </c>
      <c r="T65" s="127">
        <v>0</v>
      </c>
      <c r="U65" s="127">
        <v>24</v>
      </c>
      <c r="V65" s="125">
        <f t="shared" si="1"/>
        <v>79.913043689320403</v>
      </c>
      <c r="W65" s="126">
        <v>61</v>
      </c>
      <c r="X65" s="124">
        <f>VLOOKUP(F65,[5]Sheet8!$A$2:$C$171,3,0)</f>
        <v>42</v>
      </c>
      <c r="Y65" s="124" t="s">
        <v>414</v>
      </c>
      <c r="Z65" s="133">
        <v>170</v>
      </c>
      <c r="AA65" s="129" t="s">
        <v>415</v>
      </c>
      <c r="AB65" s="124"/>
      <c r="AC65" s="124"/>
      <c r="AD65" s="124"/>
    </row>
    <row r="66" spans="1:255" ht="15" customHeight="1" x14ac:dyDescent="0.15">
      <c r="A66" s="134" t="s">
        <v>1406</v>
      </c>
      <c r="B66" s="124" t="s">
        <v>568</v>
      </c>
      <c r="C66" s="124" t="s">
        <v>712</v>
      </c>
      <c r="D66" s="124" t="s">
        <v>1069</v>
      </c>
      <c r="E66" s="165" t="s">
        <v>1281</v>
      </c>
      <c r="F66" s="124" t="s">
        <v>1280</v>
      </c>
      <c r="G66" s="127">
        <v>84.8333333333333</v>
      </c>
      <c r="H66" s="127">
        <v>0</v>
      </c>
      <c r="I66" s="127">
        <v>84.8333333333333</v>
      </c>
      <c r="J66" s="127">
        <v>86.349514563106794</v>
      </c>
      <c r="K66" s="127">
        <v>1</v>
      </c>
      <c r="L66" s="127">
        <v>87.349514563106794</v>
      </c>
      <c r="M66" s="127">
        <v>71.45</v>
      </c>
      <c r="N66" s="127">
        <v>0</v>
      </c>
      <c r="O66" s="127">
        <v>71.45</v>
      </c>
      <c r="P66" s="127">
        <v>45</v>
      </c>
      <c r="Q66" s="127">
        <v>0</v>
      </c>
      <c r="R66" s="127">
        <v>45</v>
      </c>
      <c r="S66" s="127">
        <v>0</v>
      </c>
      <c r="T66" s="127">
        <v>0</v>
      </c>
      <c r="U66" s="127">
        <v>0</v>
      </c>
      <c r="V66" s="125">
        <f t="shared" si="1"/>
        <v>79.817969255663428</v>
      </c>
      <c r="W66" s="126">
        <v>62</v>
      </c>
      <c r="X66" s="124">
        <f>VLOOKUP(F66,[5]Sheet8!$A$2:$C$171,3,0)</f>
        <v>22</v>
      </c>
      <c r="Y66" s="124" t="s">
        <v>402</v>
      </c>
      <c r="Z66" s="133">
        <v>170</v>
      </c>
      <c r="AA66" s="129" t="s">
        <v>435</v>
      </c>
      <c r="AB66" s="124"/>
      <c r="AC66" s="124"/>
      <c r="AD66" s="124"/>
    </row>
    <row r="67" spans="1:255" ht="15" customHeight="1" x14ac:dyDescent="0.15">
      <c r="A67" s="134" t="s">
        <v>1406</v>
      </c>
      <c r="B67" s="124" t="s">
        <v>568</v>
      </c>
      <c r="C67" s="124" t="s">
        <v>712</v>
      </c>
      <c r="D67" s="124" t="s">
        <v>1072</v>
      </c>
      <c r="E67" s="165" t="s">
        <v>1279</v>
      </c>
      <c r="F67" s="124" t="s">
        <v>1278</v>
      </c>
      <c r="G67" s="127">
        <v>85.6666666666667</v>
      </c>
      <c r="H67" s="127">
        <v>0.53333333333333099</v>
      </c>
      <c r="I67" s="127">
        <v>86.2</v>
      </c>
      <c r="J67" s="127">
        <v>85.757281553398101</v>
      </c>
      <c r="K67" s="127">
        <v>1.0027184466019501</v>
      </c>
      <c r="L67" s="127">
        <v>86.76</v>
      </c>
      <c r="M67" s="127">
        <v>78.05</v>
      </c>
      <c r="N67" s="127">
        <v>0</v>
      </c>
      <c r="O67" s="127">
        <v>78.05</v>
      </c>
      <c r="P67" s="127">
        <v>25</v>
      </c>
      <c r="Q67" s="127">
        <v>0</v>
      </c>
      <c r="R67" s="127">
        <v>25</v>
      </c>
      <c r="S67" s="127">
        <v>18</v>
      </c>
      <c r="T67" s="127">
        <v>0</v>
      </c>
      <c r="U67" s="127">
        <v>18</v>
      </c>
      <c r="V67" s="125">
        <f t="shared" si="1"/>
        <v>79.742500000000021</v>
      </c>
      <c r="W67" s="126">
        <v>63</v>
      </c>
      <c r="X67" s="124">
        <f>VLOOKUP(F67,[5]Sheet8!$A$2:$C$171,3,0)</f>
        <v>28</v>
      </c>
      <c r="Y67" s="124" t="s">
        <v>402</v>
      </c>
      <c r="Z67" s="133">
        <v>170</v>
      </c>
      <c r="AA67" s="129" t="s">
        <v>435</v>
      </c>
      <c r="AB67" s="124"/>
      <c r="AC67" s="124"/>
      <c r="AD67" s="124"/>
    </row>
    <row r="68" spans="1:255" ht="15" customHeight="1" x14ac:dyDescent="0.15">
      <c r="A68" s="134" t="s">
        <v>1406</v>
      </c>
      <c r="B68" s="124" t="s">
        <v>568</v>
      </c>
      <c r="C68" s="124" t="s">
        <v>712</v>
      </c>
      <c r="D68" s="124" t="s">
        <v>1066</v>
      </c>
      <c r="E68" s="165" t="s">
        <v>1277</v>
      </c>
      <c r="F68" s="124" t="s">
        <v>1276</v>
      </c>
      <c r="G68" s="127">
        <v>85.83</v>
      </c>
      <c r="H68" s="127">
        <v>0</v>
      </c>
      <c r="I68" s="127">
        <v>85.83</v>
      </c>
      <c r="J68" s="127">
        <v>82.679611650485398</v>
      </c>
      <c r="K68" s="127">
        <v>1</v>
      </c>
      <c r="L68" s="127">
        <v>83.679611650485398</v>
      </c>
      <c r="M68" s="127">
        <v>76</v>
      </c>
      <c r="N68" s="127">
        <v>0</v>
      </c>
      <c r="O68" s="127">
        <v>76</v>
      </c>
      <c r="P68" s="127">
        <v>0</v>
      </c>
      <c r="Q68" s="127">
        <v>0</v>
      </c>
      <c r="R68" s="127">
        <v>0</v>
      </c>
      <c r="S68" s="127">
        <v>54</v>
      </c>
      <c r="T68" s="127">
        <v>35</v>
      </c>
      <c r="U68" s="127">
        <v>89</v>
      </c>
      <c r="V68" s="125">
        <f t="shared" si="1"/>
        <v>79.592708737864044</v>
      </c>
      <c r="W68" s="126">
        <v>64</v>
      </c>
      <c r="X68" s="124">
        <f>VLOOKUP(F68,[5]Sheet8!$A$2:$C$171,3,0)</f>
        <v>58</v>
      </c>
      <c r="Y68" s="124" t="s">
        <v>402</v>
      </c>
      <c r="Z68" s="133">
        <v>170</v>
      </c>
      <c r="AA68" s="129" t="s">
        <v>435</v>
      </c>
      <c r="AB68" s="124"/>
      <c r="AC68" s="124"/>
      <c r="AD68" s="124"/>
    </row>
    <row r="69" spans="1:255" ht="15" customHeight="1" x14ac:dyDescent="0.15">
      <c r="A69" s="134" t="s">
        <v>1406</v>
      </c>
      <c r="B69" s="124" t="s">
        <v>568</v>
      </c>
      <c r="C69" s="124" t="s">
        <v>712</v>
      </c>
      <c r="D69" s="124" t="s">
        <v>1069</v>
      </c>
      <c r="E69" s="165" t="s">
        <v>1275</v>
      </c>
      <c r="F69" s="124" t="s">
        <v>1274</v>
      </c>
      <c r="G69" s="127">
        <v>84.8333333333333</v>
      </c>
      <c r="H69" s="127">
        <v>0</v>
      </c>
      <c r="I69" s="127">
        <v>84.8333333333333</v>
      </c>
      <c r="J69" s="127">
        <v>85.456310679611605</v>
      </c>
      <c r="K69" s="127">
        <v>1</v>
      </c>
      <c r="L69" s="127">
        <v>86.456310679611605</v>
      </c>
      <c r="M69" s="127">
        <v>77.849999999999994</v>
      </c>
      <c r="N69" s="127">
        <v>0</v>
      </c>
      <c r="O69" s="127">
        <v>77.849999999999994</v>
      </c>
      <c r="P69" s="127">
        <v>45</v>
      </c>
      <c r="Q69" s="127">
        <v>0</v>
      </c>
      <c r="R69" s="127">
        <v>45</v>
      </c>
      <c r="S69" s="127">
        <v>0</v>
      </c>
      <c r="T69" s="127">
        <v>0</v>
      </c>
      <c r="U69" s="127">
        <v>0</v>
      </c>
      <c r="V69" s="125">
        <f t="shared" ref="V69:V100" si="2">I69*0.1+L69*0.75+0.05*O69+0.05*R69+0.05*U69</f>
        <v>79.46806634304204</v>
      </c>
      <c r="W69" s="126">
        <v>65</v>
      </c>
      <c r="X69" s="124">
        <f>VLOOKUP(F69,[5]Sheet8!$A$2:$C$171,3,0)</f>
        <v>31</v>
      </c>
      <c r="Y69" s="124" t="s">
        <v>402</v>
      </c>
      <c r="Z69" s="133">
        <v>170</v>
      </c>
      <c r="AA69" s="129" t="s">
        <v>435</v>
      </c>
      <c r="AB69" s="124"/>
      <c r="AC69" s="124"/>
      <c r="AD69" s="124"/>
    </row>
    <row r="70" spans="1:255" ht="15" customHeight="1" x14ac:dyDescent="0.15">
      <c r="A70" s="134" t="s">
        <v>1406</v>
      </c>
      <c r="B70" s="124" t="s">
        <v>568</v>
      </c>
      <c r="C70" s="124" t="s">
        <v>712</v>
      </c>
      <c r="D70" s="124" t="s">
        <v>1069</v>
      </c>
      <c r="E70" s="165" t="s">
        <v>1273</v>
      </c>
      <c r="F70" s="124" t="s">
        <v>1272</v>
      </c>
      <c r="G70" s="127">
        <v>84.3333333333333</v>
      </c>
      <c r="H70" s="127">
        <v>1</v>
      </c>
      <c r="I70" s="127">
        <v>85.3333333333333</v>
      </c>
      <c r="J70" s="127">
        <v>79.8</v>
      </c>
      <c r="K70" s="127">
        <v>0</v>
      </c>
      <c r="L70" s="127">
        <v>79.8</v>
      </c>
      <c r="M70" s="127">
        <v>71.125</v>
      </c>
      <c r="N70" s="127">
        <v>0</v>
      </c>
      <c r="O70" s="127">
        <v>71.125</v>
      </c>
      <c r="P70" s="127">
        <v>45</v>
      </c>
      <c r="Q70" s="127">
        <v>10</v>
      </c>
      <c r="R70" s="127">
        <v>55</v>
      </c>
      <c r="S70" s="127">
        <v>60</v>
      </c>
      <c r="T70" s="127">
        <v>35</v>
      </c>
      <c r="U70" s="127">
        <v>95</v>
      </c>
      <c r="V70" s="125">
        <f t="shared" si="2"/>
        <v>79.439583333333331</v>
      </c>
      <c r="W70" s="126">
        <v>66</v>
      </c>
      <c r="X70" s="124">
        <f>VLOOKUP(F70,[5]Sheet8!$A$2:$C$171,3,0)</f>
        <v>79</v>
      </c>
      <c r="Y70" s="124" t="s">
        <v>402</v>
      </c>
      <c r="Z70" s="133">
        <v>170</v>
      </c>
      <c r="AA70" s="129" t="s">
        <v>435</v>
      </c>
      <c r="AB70" s="124"/>
      <c r="AC70" s="124"/>
      <c r="AD70" s="124"/>
      <c r="IP70" s="116"/>
      <c r="IQ70" s="116"/>
      <c r="IR70" s="116"/>
      <c r="IS70" s="116"/>
      <c r="IT70" s="116"/>
      <c r="IU70" s="116"/>
    </row>
    <row r="71" spans="1:255" ht="15" customHeight="1" x14ac:dyDescent="0.15">
      <c r="A71" s="134" t="s">
        <v>1406</v>
      </c>
      <c r="B71" s="124" t="s">
        <v>568</v>
      </c>
      <c r="C71" s="124" t="s">
        <v>712</v>
      </c>
      <c r="D71" s="124" t="s">
        <v>1072</v>
      </c>
      <c r="E71" s="165" t="s">
        <v>1271</v>
      </c>
      <c r="F71" s="124" t="s">
        <v>1270</v>
      </c>
      <c r="G71" s="127">
        <v>85.6666666666667</v>
      </c>
      <c r="H71" s="127">
        <v>3.3333333333331397E-2</v>
      </c>
      <c r="I71" s="127">
        <v>85.7</v>
      </c>
      <c r="J71" s="127">
        <v>81.543689320388395</v>
      </c>
      <c r="K71" s="127">
        <v>0.99631067961165298</v>
      </c>
      <c r="L71" s="127">
        <v>82.54</v>
      </c>
      <c r="M71" s="127">
        <v>72.55</v>
      </c>
      <c r="N71" s="127">
        <v>0</v>
      </c>
      <c r="O71" s="127">
        <v>72.55</v>
      </c>
      <c r="P71" s="127">
        <v>45</v>
      </c>
      <c r="Q71" s="127">
        <v>0</v>
      </c>
      <c r="R71" s="127">
        <v>45</v>
      </c>
      <c r="S71" s="127">
        <v>60</v>
      </c>
      <c r="T71" s="127">
        <v>0</v>
      </c>
      <c r="U71" s="127">
        <v>60</v>
      </c>
      <c r="V71" s="125">
        <f t="shared" si="2"/>
        <v>79.352499999999992</v>
      </c>
      <c r="W71" s="126">
        <v>67</v>
      </c>
      <c r="X71" s="124">
        <f>VLOOKUP(F71,[5]Sheet8!$A$2:$C$171,3,0)</f>
        <v>67</v>
      </c>
      <c r="Y71" s="124" t="s">
        <v>402</v>
      </c>
      <c r="Z71" s="133">
        <v>170</v>
      </c>
      <c r="AA71" s="129" t="s">
        <v>435</v>
      </c>
      <c r="AB71" s="124"/>
      <c r="AC71" s="124"/>
      <c r="AD71" s="124"/>
    </row>
    <row r="72" spans="1:255" ht="15" customHeight="1" x14ac:dyDescent="0.15">
      <c r="A72" s="134" t="s">
        <v>1406</v>
      </c>
      <c r="B72" s="124" t="s">
        <v>568</v>
      </c>
      <c r="C72" s="124" t="s">
        <v>712</v>
      </c>
      <c r="D72" s="124" t="s">
        <v>1085</v>
      </c>
      <c r="E72" s="165" t="s">
        <v>1269</v>
      </c>
      <c r="F72" s="124" t="s">
        <v>1268</v>
      </c>
      <c r="G72" s="127">
        <v>85</v>
      </c>
      <c r="H72" s="127">
        <v>1</v>
      </c>
      <c r="I72" s="127">
        <v>86</v>
      </c>
      <c r="J72" s="127">
        <v>77.650485436893206</v>
      </c>
      <c r="K72" s="127">
        <v>1</v>
      </c>
      <c r="L72" s="127">
        <v>78.650485436893206</v>
      </c>
      <c r="M72" s="127">
        <v>77.8</v>
      </c>
      <c r="N72" s="127">
        <v>0</v>
      </c>
      <c r="O72" s="127">
        <v>77.8</v>
      </c>
      <c r="P72" s="127">
        <v>60</v>
      </c>
      <c r="Q72" s="127">
        <v>0</v>
      </c>
      <c r="R72" s="127">
        <v>60</v>
      </c>
      <c r="S72" s="127">
        <v>60</v>
      </c>
      <c r="T72" s="127">
        <v>35</v>
      </c>
      <c r="U72" s="127">
        <v>95</v>
      </c>
      <c r="V72" s="125">
        <f t="shared" si="2"/>
        <v>79.227864077669906</v>
      </c>
      <c r="W72" s="126">
        <v>68</v>
      </c>
      <c r="X72" s="124">
        <f>VLOOKUP(F72,[5]Sheet8!$A$2:$C$171,3,0)</f>
        <v>91</v>
      </c>
      <c r="Y72" s="124" t="s">
        <v>402</v>
      </c>
      <c r="Z72" s="133">
        <v>170</v>
      </c>
      <c r="AA72" s="129" t="s">
        <v>435</v>
      </c>
      <c r="AB72" s="124"/>
      <c r="AC72" s="124"/>
      <c r="AD72" s="124"/>
    </row>
    <row r="73" spans="1:255" ht="15" customHeight="1" x14ac:dyDescent="0.15">
      <c r="A73" s="134" t="s">
        <v>1406</v>
      </c>
      <c r="B73" s="124" t="s">
        <v>568</v>
      </c>
      <c r="C73" s="124" t="s">
        <v>712</v>
      </c>
      <c r="D73" s="124" t="s">
        <v>1069</v>
      </c>
      <c r="E73" s="165" t="s">
        <v>1267</v>
      </c>
      <c r="F73" s="124" t="s">
        <v>1266</v>
      </c>
      <c r="G73" s="127">
        <v>85.5</v>
      </c>
      <c r="H73" s="127">
        <v>0</v>
      </c>
      <c r="I73" s="127">
        <v>85.5</v>
      </c>
      <c r="J73" s="127">
        <v>75.883495145631102</v>
      </c>
      <c r="K73" s="127">
        <v>2</v>
      </c>
      <c r="L73" s="127">
        <v>77.883495145631102</v>
      </c>
      <c r="M73" s="127">
        <v>80.599999999999994</v>
      </c>
      <c r="N73" s="127">
        <v>0.5</v>
      </c>
      <c r="O73" s="127">
        <v>81.099999999999994</v>
      </c>
      <c r="P73" s="127">
        <v>60</v>
      </c>
      <c r="Q73" s="127">
        <v>19</v>
      </c>
      <c r="R73" s="127">
        <v>79</v>
      </c>
      <c r="S73" s="127">
        <v>60</v>
      </c>
      <c r="T73" s="127">
        <v>23.5</v>
      </c>
      <c r="U73" s="127">
        <v>83.5</v>
      </c>
      <c r="V73" s="125">
        <f t="shared" si="2"/>
        <v>79.142621359223313</v>
      </c>
      <c r="W73" s="126">
        <v>69</v>
      </c>
      <c r="X73" s="124">
        <f>VLOOKUP(F73,[5]Sheet8!$A$2:$C$171,3,0)</f>
        <v>104</v>
      </c>
      <c r="Y73" s="124" t="s">
        <v>414</v>
      </c>
      <c r="Z73" s="133">
        <v>170</v>
      </c>
      <c r="AA73" s="129" t="s">
        <v>930</v>
      </c>
      <c r="AB73" s="124"/>
      <c r="AC73" s="124"/>
      <c r="AD73" s="124"/>
    </row>
    <row r="74" spans="1:255" ht="15" customHeight="1" x14ac:dyDescent="0.15">
      <c r="A74" s="134" t="s">
        <v>1406</v>
      </c>
      <c r="B74" s="124" t="s">
        <v>568</v>
      </c>
      <c r="C74" s="124" t="s">
        <v>712</v>
      </c>
      <c r="D74" s="124" t="s">
        <v>1085</v>
      </c>
      <c r="E74" s="165" t="s">
        <v>1265</v>
      </c>
      <c r="F74" s="124" t="s">
        <v>1264</v>
      </c>
      <c r="G74" s="127">
        <v>84.75</v>
      </c>
      <c r="H74" s="127">
        <v>2</v>
      </c>
      <c r="I74" s="127">
        <v>86.75</v>
      </c>
      <c r="J74" s="127">
        <v>76.864077669902898</v>
      </c>
      <c r="K74" s="127">
        <v>0</v>
      </c>
      <c r="L74" s="127">
        <v>76.864077669902898</v>
      </c>
      <c r="M74" s="127">
        <v>82.35</v>
      </c>
      <c r="N74" s="127">
        <v>0</v>
      </c>
      <c r="O74" s="127">
        <v>82.35</v>
      </c>
      <c r="P74" s="127">
        <v>60</v>
      </c>
      <c r="Q74" s="127">
        <v>14</v>
      </c>
      <c r="R74" s="127">
        <v>74</v>
      </c>
      <c r="S74" s="127">
        <v>60</v>
      </c>
      <c r="T74" s="127">
        <v>33.5</v>
      </c>
      <c r="U74" s="127">
        <v>93.5</v>
      </c>
      <c r="V74" s="125">
        <f t="shared" si="2"/>
        <v>78.815558252427167</v>
      </c>
      <c r="W74" s="126">
        <v>70</v>
      </c>
      <c r="X74" s="124">
        <f>VLOOKUP(F74,[5]Sheet8!$A$2:$C$171,3,0)</f>
        <v>96</v>
      </c>
      <c r="Y74" s="124" t="s">
        <v>402</v>
      </c>
      <c r="Z74" s="133">
        <v>170</v>
      </c>
      <c r="AA74" s="129" t="s">
        <v>435</v>
      </c>
      <c r="AB74" s="124"/>
      <c r="AC74" s="124"/>
      <c r="AD74" s="124"/>
    </row>
    <row r="75" spans="1:255" ht="15" customHeight="1" x14ac:dyDescent="0.15">
      <c r="A75" s="134" t="s">
        <v>1406</v>
      </c>
      <c r="B75" s="124" t="s">
        <v>568</v>
      </c>
      <c r="C75" s="124" t="s">
        <v>712</v>
      </c>
      <c r="D75" s="124" t="s">
        <v>1069</v>
      </c>
      <c r="E75" s="165" t="s">
        <v>1263</v>
      </c>
      <c r="F75" s="124" t="s">
        <v>1262</v>
      </c>
      <c r="G75" s="127">
        <v>83</v>
      </c>
      <c r="H75" s="127">
        <v>1</v>
      </c>
      <c r="I75" s="127">
        <v>84</v>
      </c>
      <c r="J75" s="127">
        <v>78.75</v>
      </c>
      <c r="K75" s="127">
        <v>1</v>
      </c>
      <c r="L75" s="127">
        <v>79.75</v>
      </c>
      <c r="M75" s="127">
        <v>68.8</v>
      </c>
      <c r="N75" s="127">
        <v>0.5</v>
      </c>
      <c r="O75" s="127">
        <v>69.3</v>
      </c>
      <c r="P75" s="127">
        <v>60</v>
      </c>
      <c r="Q75" s="127">
        <v>5</v>
      </c>
      <c r="R75" s="127">
        <v>65</v>
      </c>
      <c r="S75" s="127">
        <v>60</v>
      </c>
      <c r="T75" s="127">
        <v>15</v>
      </c>
      <c r="U75" s="127">
        <v>75</v>
      </c>
      <c r="V75" s="125">
        <f t="shared" si="2"/>
        <v>78.677500000000009</v>
      </c>
      <c r="W75" s="126">
        <v>71</v>
      </c>
      <c r="X75" s="124">
        <f>VLOOKUP(F75,[5]Sheet8!$A$2:$C$171,3,0)</f>
        <v>83</v>
      </c>
      <c r="Y75" s="124" t="s">
        <v>414</v>
      </c>
      <c r="Z75" s="133">
        <v>170</v>
      </c>
      <c r="AA75" s="129" t="s">
        <v>930</v>
      </c>
      <c r="AB75" s="124"/>
      <c r="AC75" s="124"/>
      <c r="AD75" s="124"/>
      <c r="IP75" s="116"/>
      <c r="IQ75" s="116"/>
      <c r="IR75" s="116"/>
      <c r="IS75" s="116"/>
      <c r="IT75" s="116"/>
      <c r="IU75" s="116"/>
    </row>
    <row r="76" spans="1:255" ht="15" customHeight="1" x14ac:dyDescent="0.15">
      <c r="A76" s="134" t="s">
        <v>1406</v>
      </c>
      <c r="B76" s="124" t="s">
        <v>568</v>
      </c>
      <c r="C76" s="124" t="s">
        <v>712</v>
      </c>
      <c r="D76" s="124" t="s">
        <v>1069</v>
      </c>
      <c r="E76" s="165" t="s">
        <v>1261</v>
      </c>
      <c r="F76" s="124" t="s">
        <v>1260</v>
      </c>
      <c r="G76" s="127">
        <v>85.3333333333333</v>
      </c>
      <c r="H76" s="127">
        <v>0.5</v>
      </c>
      <c r="I76" s="127">
        <v>85.8333333333333</v>
      </c>
      <c r="J76" s="127">
        <v>84.475728155339795</v>
      </c>
      <c r="K76" s="127">
        <v>1</v>
      </c>
      <c r="L76" s="127">
        <v>85.475728155339795</v>
      </c>
      <c r="M76" s="127">
        <v>72.349999999999994</v>
      </c>
      <c r="N76" s="127">
        <v>0</v>
      </c>
      <c r="O76" s="127">
        <v>72.349999999999994</v>
      </c>
      <c r="P76" s="127">
        <v>45</v>
      </c>
      <c r="Q76" s="127">
        <v>0</v>
      </c>
      <c r="R76" s="127">
        <v>45</v>
      </c>
      <c r="S76" s="127">
        <v>0</v>
      </c>
      <c r="T76" s="127">
        <v>0</v>
      </c>
      <c r="U76" s="127">
        <v>0</v>
      </c>
      <c r="V76" s="125">
        <f t="shared" si="2"/>
        <v>78.557629449838174</v>
      </c>
      <c r="W76" s="126">
        <v>72</v>
      </c>
      <c r="X76" s="124">
        <f>VLOOKUP(F76,[5]Sheet8!$A$2:$C$171,3,0)</f>
        <v>38</v>
      </c>
      <c r="Y76" s="124" t="s">
        <v>402</v>
      </c>
      <c r="Z76" s="133">
        <v>170</v>
      </c>
      <c r="AA76" s="129" t="s">
        <v>435</v>
      </c>
      <c r="AB76" s="124"/>
      <c r="AC76" s="124"/>
      <c r="AD76" s="124"/>
    </row>
    <row r="77" spans="1:255" ht="15" customHeight="1" x14ac:dyDescent="0.15">
      <c r="A77" s="134" t="s">
        <v>1406</v>
      </c>
      <c r="B77" s="124" t="s">
        <v>568</v>
      </c>
      <c r="C77" s="124" t="s">
        <v>712</v>
      </c>
      <c r="D77" s="124" t="s">
        <v>1063</v>
      </c>
      <c r="E77" s="165" t="s">
        <v>1259</v>
      </c>
      <c r="F77" s="124" t="s">
        <v>1258</v>
      </c>
      <c r="G77" s="127">
        <v>85.17</v>
      </c>
      <c r="H77" s="127">
        <v>0</v>
      </c>
      <c r="I77" s="127">
        <v>85.17</v>
      </c>
      <c r="J77" s="127">
        <v>85.815533980582501</v>
      </c>
      <c r="K77" s="127">
        <v>1</v>
      </c>
      <c r="L77" s="127">
        <v>86.815533980582501</v>
      </c>
      <c r="M77" s="127">
        <v>73.2</v>
      </c>
      <c r="N77" s="127">
        <v>0</v>
      </c>
      <c r="O77" s="127">
        <v>73.2</v>
      </c>
      <c r="P77" s="127">
        <v>25</v>
      </c>
      <c r="Q77" s="127">
        <v>0</v>
      </c>
      <c r="R77" s="127">
        <v>25</v>
      </c>
      <c r="S77" s="127">
        <v>0</v>
      </c>
      <c r="T77" s="127">
        <v>0</v>
      </c>
      <c r="U77" s="127">
        <v>0</v>
      </c>
      <c r="V77" s="125">
        <f t="shared" si="2"/>
        <v>78.538650485436875</v>
      </c>
      <c r="W77" s="126">
        <v>73</v>
      </c>
      <c r="X77" s="124">
        <f>VLOOKUP(F77,[5]Sheet8!$A$2:$C$171,3,0)</f>
        <v>27</v>
      </c>
      <c r="Y77" s="124" t="s">
        <v>402</v>
      </c>
      <c r="Z77" s="133">
        <v>170</v>
      </c>
      <c r="AA77" s="129" t="s">
        <v>435</v>
      </c>
      <c r="AB77" s="124"/>
      <c r="AC77" s="124"/>
      <c r="AD77" s="124"/>
    </row>
    <row r="78" spans="1:255" ht="15" customHeight="1" x14ac:dyDescent="0.15">
      <c r="A78" s="134" t="s">
        <v>1406</v>
      </c>
      <c r="B78" s="124" t="s">
        <v>568</v>
      </c>
      <c r="C78" s="124" t="s">
        <v>712</v>
      </c>
      <c r="D78" s="124" t="s">
        <v>1072</v>
      </c>
      <c r="E78" s="165" t="s">
        <v>1257</v>
      </c>
      <c r="F78" s="124" t="s">
        <v>1256</v>
      </c>
      <c r="G78" s="127">
        <v>86.8333333333333</v>
      </c>
      <c r="H78" s="127">
        <v>2.9666666666666699</v>
      </c>
      <c r="I78" s="127">
        <v>89.8</v>
      </c>
      <c r="J78" s="127">
        <v>75.941747572815501</v>
      </c>
      <c r="K78" s="127">
        <v>0.99825242718446805</v>
      </c>
      <c r="L78" s="127">
        <v>76.94</v>
      </c>
      <c r="M78" s="127">
        <v>80.3</v>
      </c>
      <c r="N78" s="127">
        <v>0</v>
      </c>
      <c r="O78" s="127">
        <v>80.3</v>
      </c>
      <c r="P78" s="127">
        <v>60</v>
      </c>
      <c r="Q78" s="127">
        <v>20</v>
      </c>
      <c r="R78" s="127">
        <v>80</v>
      </c>
      <c r="S78" s="127">
        <v>60</v>
      </c>
      <c r="T78" s="127">
        <v>16.5</v>
      </c>
      <c r="U78" s="127">
        <v>76.5</v>
      </c>
      <c r="V78" s="125">
        <f t="shared" si="2"/>
        <v>78.525000000000006</v>
      </c>
      <c r="W78" s="126">
        <v>74</v>
      </c>
      <c r="X78" s="124">
        <f>VLOOKUP(F78,[5]Sheet8!$A$2:$C$171,3,0)</f>
        <v>101</v>
      </c>
      <c r="Y78" s="124" t="s">
        <v>402</v>
      </c>
      <c r="Z78" s="133">
        <v>170</v>
      </c>
      <c r="AA78" s="129" t="s">
        <v>435</v>
      </c>
      <c r="AB78" s="124"/>
      <c r="AC78" s="124"/>
      <c r="AD78" s="124"/>
    </row>
    <row r="79" spans="1:255" ht="15" customHeight="1" x14ac:dyDescent="0.15">
      <c r="A79" s="134" t="s">
        <v>1406</v>
      </c>
      <c r="B79" s="124" t="s">
        <v>568</v>
      </c>
      <c r="C79" s="124" t="s">
        <v>712</v>
      </c>
      <c r="D79" s="124" t="s">
        <v>1066</v>
      </c>
      <c r="E79" s="165" t="s">
        <v>1255</v>
      </c>
      <c r="F79" s="124" t="s">
        <v>1254</v>
      </c>
      <c r="G79" s="127">
        <v>86.83</v>
      </c>
      <c r="H79" s="127">
        <v>1</v>
      </c>
      <c r="I79" s="127">
        <v>87.83</v>
      </c>
      <c r="J79" s="127">
        <v>79.932038834951499</v>
      </c>
      <c r="K79" s="127">
        <v>1</v>
      </c>
      <c r="L79" s="127">
        <v>80.932038834951499</v>
      </c>
      <c r="M79" s="127">
        <v>75</v>
      </c>
      <c r="N79" s="127">
        <v>0.5</v>
      </c>
      <c r="O79" s="127">
        <v>75.5</v>
      </c>
      <c r="P79" s="127">
        <v>25</v>
      </c>
      <c r="Q79" s="127">
        <v>5</v>
      </c>
      <c r="R79" s="127">
        <v>30</v>
      </c>
      <c r="S79" s="127">
        <v>60</v>
      </c>
      <c r="T79" s="127">
        <v>15</v>
      </c>
      <c r="U79" s="127">
        <v>75</v>
      </c>
      <c r="V79" s="125">
        <f t="shared" si="2"/>
        <v>78.507029126213624</v>
      </c>
      <c r="W79" s="126">
        <v>75</v>
      </c>
      <c r="X79" s="124">
        <f>VLOOKUP(F79,[5]Sheet8!$A$2:$C$171,3,0)</f>
        <v>77</v>
      </c>
      <c r="Y79" s="124" t="s">
        <v>402</v>
      </c>
      <c r="Z79" s="133">
        <v>170</v>
      </c>
      <c r="AA79" s="129" t="s">
        <v>435</v>
      </c>
      <c r="AB79" s="124"/>
      <c r="AC79" s="124"/>
      <c r="AD79" s="124"/>
    </row>
    <row r="80" spans="1:255" ht="15" customHeight="1" x14ac:dyDescent="0.15">
      <c r="A80" s="134" t="s">
        <v>1406</v>
      </c>
      <c r="B80" s="124" t="s">
        <v>568</v>
      </c>
      <c r="C80" s="124" t="s">
        <v>712</v>
      </c>
      <c r="D80" s="124" t="s">
        <v>1085</v>
      </c>
      <c r="E80" s="165" t="s">
        <v>1253</v>
      </c>
      <c r="F80" s="124" t="s">
        <v>1252</v>
      </c>
      <c r="G80" s="127">
        <v>85.6666666666667</v>
      </c>
      <c r="H80" s="127">
        <v>0.5</v>
      </c>
      <c r="I80" s="127">
        <v>86.1666666666667</v>
      </c>
      <c r="J80" s="127">
        <v>82.815533980582501</v>
      </c>
      <c r="K80" s="127">
        <v>1</v>
      </c>
      <c r="L80" s="127">
        <v>83.815533980582501</v>
      </c>
      <c r="M80" s="127">
        <v>80.05</v>
      </c>
      <c r="N80" s="127">
        <v>0</v>
      </c>
      <c r="O80" s="127">
        <v>80.05</v>
      </c>
      <c r="P80" s="127">
        <v>25</v>
      </c>
      <c r="Q80" s="127">
        <v>0</v>
      </c>
      <c r="R80" s="127">
        <v>25</v>
      </c>
      <c r="S80" s="127">
        <v>24</v>
      </c>
      <c r="T80" s="127">
        <v>10</v>
      </c>
      <c r="U80" s="127">
        <v>34</v>
      </c>
      <c r="V80" s="125">
        <f t="shared" si="2"/>
        <v>78.430817152103543</v>
      </c>
      <c r="W80" s="126">
        <v>76</v>
      </c>
      <c r="X80" s="124">
        <f>VLOOKUP(F80,[5]Sheet8!$A$2:$C$171,3,0)</f>
        <v>54</v>
      </c>
      <c r="Y80" s="124" t="s">
        <v>402</v>
      </c>
      <c r="Z80" s="133">
        <v>170</v>
      </c>
      <c r="AA80" s="129"/>
      <c r="AB80" s="124"/>
      <c r="AC80" s="124"/>
      <c r="AD80" s="124"/>
    </row>
    <row r="81" spans="1:255" ht="15" customHeight="1" x14ac:dyDescent="0.15">
      <c r="A81" s="134" t="s">
        <v>1406</v>
      </c>
      <c r="B81" s="124" t="s">
        <v>568</v>
      </c>
      <c r="C81" s="124" t="s">
        <v>712</v>
      </c>
      <c r="D81" s="124" t="s">
        <v>1085</v>
      </c>
      <c r="E81" s="165" t="s">
        <v>1251</v>
      </c>
      <c r="F81" s="124" t="s">
        <v>1250</v>
      </c>
      <c r="G81" s="127">
        <v>84.1666666666667</v>
      </c>
      <c r="H81" s="127">
        <v>0</v>
      </c>
      <c r="I81" s="127">
        <v>84.1666666666667</v>
      </c>
      <c r="J81" s="127">
        <v>76.514563106796103</v>
      </c>
      <c r="K81" s="127">
        <v>1</v>
      </c>
      <c r="L81" s="127">
        <v>77.514563106796103</v>
      </c>
      <c r="M81" s="127">
        <v>66.650000000000006</v>
      </c>
      <c r="N81" s="127">
        <v>0</v>
      </c>
      <c r="O81" s="127">
        <v>66.650000000000006</v>
      </c>
      <c r="P81" s="127">
        <v>60</v>
      </c>
      <c r="Q81" s="127">
        <v>18</v>
      </c>
      <c r="R81" s="127">
        <v>78</v>
      </c>
      <c r="S81" s="127">
        <v>60</v>
      </c>
      <c r="T81" s="127">
        <v>32.5</v>
      </c>
      <c r="U81" s="127">
        <v>92.5</v>
      </c>
      <c r="V81" s="125">
        <f t="shared" si="2"/>
        <v>78.410088996763747</v>
      </c>
      <c r="W81" s="126">
        <v>77</v>
      </c>
      <c r="X81" s="124">
        <f>VLOOKUP(F81,[5]Sheet8!$A$2:$C$171,3,0)</f>
        <v>98</v>
      </c>
      <c r="Y81" s="124" t="s">
        <v>402</v>
      </c>
      <c r="Z81" s="133">
        <v>170</v>
      </c>
      <c r="AA81" s="129"/>
      <c r="AB81" s="124"/>
      <c r="AC81" s="124"/>
      <c r="AD81" s="124"/>
    </row>
    <row r="82" spans="1:255" ht="15" customHeight="1" x14ac:dyDescent="0.15">
      <c r="A82" s="134" t="s">
        <v>1406</v>
      </c>
      <c r="B82" s="124" t="s">
        <v>568</v>
      </c>
      <c r="C82" s="124" t="s">
        <v>712</v>
      </c>
      <c r="D82" s="124" t="s">
        <v>1069</v>
      </c>
      <c r="E82" s="165" t="s">
        <v>1249</v>
      </c>
      <c r="F82" s="124" t="s">
        <v>1248</v>
      </c>
      <c r="G82" s="127">
        <v>83.8333333333333</v>
      </c>
      <c r="H82" s="127">
        <v>0</v>
      </c>
      <c r="I82" s="127">
        <v>83.8333333333333</v>
      </c>
      <c r="J82" s="127">
        <v>75.592233009708707</v>
      </c>
      <c r="K82" s="127">
        <v>1</v>
      </c>
      <c r="L82" s="127">
        <v>76.592233009708707</v>
      </c>
      <c r="M82" s="127">
        <v>84.05</v>
      </c>
      <c r="N82" s="127">
        <v>0</v>
      </c>
      <c r="O82" s="127">
        <v>84.05</v>
      </c>
      <c r="P82" s="127">
        <v>65</v>
      </c>
      <c r="Q82" s="127">
        <v>14</v>
      </c>
      <c r="R82" s="127">
        <v>79</v>
      </c>
      <c r="S82" s="127">
        <v>60</v>
      </c>
      <c r="T82" s="127">
        <v>25</v>
      </c>
      <c r="U82" s="127">
        <v>85</v>
      </c>
      <c r="V82" s="125">
        <f t="shared" si="2"/>
        <v>78.230008090614859</v>
      </c>
      <c r="W82" s="126">
        <v>78</v>
      </c>
      <c r="X82" s="124">
        <f>VLOOKUP(F82,[5]Sheet8!$A$2:$C$171,3,0)</f>
        <v>107</v>
      </c>
      <c r="Y82" s="124" t="s">
        <v>402</v>
      </c>
      <c r="Z82" s="133">
        <v>170</v>
      </c>
      <c r="AA82" s="129"/>
      <c r="AB82" s="124"/>
      <c r="AC82" s="124"/>
      <c r="AD82" s="124"/>
    </row>
    <row r="83" spans="1:255" ht="15" customHeight="1" x14ac:dyDescent="0.15">
      <c r="A83" s="134" t="s">
        <v>1406</v>
      </c>
      <c r="B83" s="124" t="s">
        <v>568</v>
      </c>
      <c r="C83" s="124" t="s">
        <v>712</v>
      </c>
      <c r="D83" s="124" t="s">
        <v>1063</v>
      </c>
      <c r="E83" s="165" t="s">
        <v>1247</v>
      </c>
      <c r="F83" s="124" t="s">
        <v>1246</v>
      </c>
      <c r="G83" s="127">
        <v>85.17</v>
      </c>
      <c r="H83" s="127">
        <v>0</v>
      </c>
      <c r="I83" s="127">
        <v>85.17</v>
      </c>
      <c r="J83" s="127">
        <v>85.349514563106794</v>
      </c>
      <c r="K83" s="127">
        <v>1</v>
      </c>
      <c r="L83" s="127">
        <v>86.349514563106794</v>
      </c>
      <c r="M83" s="127">
        <v>69.55</v>
      </c>
      <c r="N83" s="127">
        <v>0</v>
      </c>
      <c r="O83" s="127">
        <v>69.55</v>
      </c>
      <c r="P83" s="127">
        <v>25</v>
      </c>
      <c r="Q83" s="127">
        <v>0</v>
      </c>
      <c r="R83" s="127">
        <v>25</v>
      </c>
      <c r="S83" s="127">
        <v>0</v>
      </c>
      <c r="T83" s="127">
        <v>0</v>
      </c>
      <c r="U83" s="127">
        <v>0</v>
      </c>
      <c r="V83" s="125">
        <f t="shared" si="2"/>
        <v>78.006635922330091</v>
      </c>
      <c r="W83" s="126">
        <v>79</v>
      </c>
      <c r="X83" s="124">
        <f>VLOOKUP(F83,[5]Sheet8!$A$2:$C$171,3,0)</f>
        <v>32</v>
      </c>
      <c r="Y83" s="124" t="s">
        <v>402</v>
      </c>
      <c r="Z83" s="133">
        <v>170</v>
      </c>
      <c r="AA83" s="124"/>
      <c r="AB83" s="124"/>
      <c r="AC83" s="124"/>
      <c r="AD83" s="124"/>
    </row>
    <row r="84" spans="1:255" ht="15" customHeight="1" x14ac:dyDescent="0.15">
      <c r="A84" s="134" t="s">
        <v>1406</v>
      </c>
      <c r="B84" s="124" t="s">
        <v>568</v>
      </c>
      <c r="C84" s="124" t="s">
        <v>712</v>
      </c>
      <c r="D84" s="124" t="s">
        <v>1085</v>
      </c>
      <c r="E84" s="165" t="s">
        <v>1245</v>
      </c>
      <c r="F84" s="124" t="s">
        <v>1244</v>
      </c>
      <c r="G84" s="127">
        <v>85.5</v>
      </c>
      <c r="H84" s="127">
        <v>1</v>
      </c>
      <c r="I84" s="127">
        <v>86.5</v>
      </c>
      <c r="J84" s="127">
        <v>74.126213592233</v>
      </c>
      <c r="K84" s="127">
        <v>1</v>
      </c>
      <c r="L84" s="127">
        <v>75.126213592233</v>
      </c>
      <c r="M84" s="127">
        <v>82.75</v>
      </c>
      <c r="N84" s="127">
        <v>0</v>
      </c>
      <c r="O84" s="127">
        <v>82.75</v>
      </c>
      <c r="P84" s="127">
        <v>60</v>
      </c>
      <c r="Q84" s="127">
        <v>31</v>
      </c>
      <c r="R84" s="127">
        <v>91</v>
      </c>
      <c r="S84" s="127">
        <v>60</v>
      </c>
      <c r="T84" s="127">
        <v>25</v>
      </c>
      <c r="U84" s="127">
        <v>85</v>
      </c>
      <c r="V84" s="125">
        <f t="shared" si="2"/>
        <v>77.932160194174756</v>
      </c>
      <c r="W84" s="126">
        <v>80</v>
      </c>
      <c r="X84" s="124">
        <f>VLOOKUP(F84,[5]Sheet8!$A$2:$C$171,3,0)</f>
        <v>120</v>
      </c>
      <c r="Y84" s="124" t="s">
        <v>414</v>
      </c>
      <c r="Z84" s="133">
        <v>170</v>
      </c>
      <c r="AA84" s="124"/>
      <c r="AB84" s="124"/>
      <c r="AC84" s="124"/>
      <c r="AD84" s="124"/>
    </row>
    <row r="85" spans="1:255" ht="15" customHeight="1" x14ac:dyDescent="0.15">
      <c r="A85" s="134" t="s">
        <v>1406</v>
      </c>
      <c r="B85" s="124" t="s">
        <v>568</v>
      </c>
      <c r="C85" s="124" t="s">
        <v>712</v>
      </c>
      <c r="D85" s="124" t="s">
        <v>1085</v>
      </c>
      <c r="E85" s="165" t="s">
        <v>1243</v>
      </c>
      <c r="F85" s="124" t="s">
        <v>1242</v>
      </c>
      <c r="G85" s="127">
        <v>84.1666666666667</v>
      </c>
      <c r="H85" s="127">
        <v>0</v>
      </c>
      <c r="I85" s="127">
        <v>84.1666666666667</v>
      </c>
      <c r="J85" s="127">
        <v>84.33</v>
      </c>
      <c r="K85" s="127">
        <v>0</v>
      </c>
      <c r="L85" s="127">
        <v>84.33</v>
      </c>
      <c r="M85" s="127">
        <v>82.7</v>
      </c>
      <c r="N85" s="127">
        <v>0</v>
      </c>
      <c r="O85" s="127">
        <v>82.7</v>
      </c>
      <c r="P85" s="127">
        <v>0</v>
      </c>
      <c r="Q85" s="127">
        <v>0</v>
      </c>
      <c r="R85" s="127">
        <v>0</v>
      </c>
      <c r="S85" s="127">
        <v>24</v>
      </c>
      <c r="T85" s="127">
        <v>15</v>
      </c>
      <c r="U85" s="127">
        <v>39</v>
      </c>
      <c r="V85" s="125">
        <f t="shared" si="2"/>
        <v>77.749166666666682</v>
      </c>
      <c r="W85" s="126">
        <v>81</v>
      </c>
      <c r="X85" s="124">
        <f>VLOOKUP(F85,[5]Sheet8!$A$2:$C$171,3,0)</f>
        <v>43</v>
      </c>
      <c r="Y85" s="124" t="s">
        <v>402</v>
      </c>
      <c r="Z85" s="133">
        <v>170</v>
      </c>
      <c r="AA85" s="124"/>
      <c r="AB85" s="124"/>
      <c r="AC85" s="124"/>
      <c r="AD85" s="124"/>
      <c r="IP85" s="116"/>
      <c r="IQ85" s="116"/>
      <c r="IR85" s="116"/>
      <c r="IS85" s="116"/>
      <c r="IT85" s="116"/>
      <c r="IU85" s="116"/>
    </row>
    <row r="86" spans="1:255" ht="15" customHeight="1" x14ac:dyDescent="0.15">
      <c r="A86" s="134" t="s">
        <v>1406</v>
      </c>
      <c r="B86" s="124" t="s">
        <v>568</v>
      </c>
      <c r="C86" s="124" t="s">
        <v>712</v>
      </c>
      <c r="D86" s="124" t="s">
        <v>1069</v>
      </c>
      <c r="E86" s="165" t="s">
        <v>1241</v>
      </c>
      <c r="F86" s="124" t="s">
        <v>1240</v>
      </c>
      <c r="G86" s="127">
        <v>84.3333333333333</v>
      </c>
      <c r="H86" s="127">
        <v>0</v>
      </c>
      <c r="I86" s="127">
        <v>84.3333333333333</v>
      </c>
      <c r="J86" s="127">
        <v>79.466019417475707</v>
      </c>
      <c r="K86" s="127">
        <v>0</v>
      </c>
      <c r="L86" s="127">
        <v>79.466019417475707</v>
      </c>
      <c r="M86" s="127">
        <v>81.150000000000006</v>
      </c>
      <c r="N86" s="127">
        <v>0</v>
      </c>
      <c r="O86" s="127">
        <v>81.150000000000006</v>
      </c>
      <c r="P86" s="127">
        <v>45</v>
      </c>
      <c r="Q86" s="127">
        <v>0</v>
      </c>
      <c r="R86" s="127">
        <v>45</v>
      </c>
      <c r="S86" s="127">
        <v>60</v>
      </c>
      <c r="T86" s="127">
        <v>0</v>
      </c>
      <c r="U86" s="127">
        <v>60</v>
      </c>
      <c r="V86" s="125">
        <f t="shared" si="2"/>
        <v>77.340347896440107</v>
      </c>
      <c r="W86" s="126">
        <v>82</v>
      </c>
      <c r="X86" s="124">
        <f>VLOOKUP(F86,[5]Sheet8!$A$2:$C$171,3,0)</f>
        <v>81</v>
      </c>
      <c r="Y86" s="124" t="s">
        <v>402</v>
      </c>
      <c r="Z86" s="133">
        <v>170</v>
      </c>
      <c r="AA86" s="124"/>
      <c r="AB86" s="124"/>
      <c r="AC86" s="124"/>
      <c r="AD86" s="124"/>
    </row>
    <row r="87" spans="1:255" ht="15" customHeight="1" x14ac:dyDescent="0.15">
      <c r="A87" s="134" t="s">
        <v>1406</v>
      </c>
      <c r="B87" s="124" t="s">
        <v>568</v>
      </c>
      <c r="C87" s="124" t="s">
        <v>712</v>
      </c>
      <c r="D87" s="124" t="s">
        <v>1063</v>
      </c>
      <c r="E87" s="165" t="s">
        <v>1239</v>
      </c>
      <c r="F87" s="124" t="s">
        <v>1238</v>
      </c>
      <c r="G87" s="127">
        <v>84.5</v>
      </c>
      <c r="H87" s="127">
        <v>0</v>
      </c>
      <c r="I87" s="127">
        <v>84.5</v>
      </c>
      <c r="J87" s="127">
        <v>79.271844660194205</v>
      </c>
      <c r="K87" s="127">
        <v>0</v>
      </c>
      <c r="L87" s="127">
        <v>79.271844660194205</v>
      </c>
      <c r="M87" s="127">
        <v>68.099999999999994</v>
      </c>
      <c r="N87" s="127">
        <v>0</v>
      </c>
      <c r="O87" s="127">
        <v>68.099999999999994</v>
      </c>
      <c r="P87" s="127">
        <v>60</v>
      </c>
      <c r="Q87" s="127">
        <v>0</v>
      </c>
      <c r="R87" s="127">
        <v>60</v>
      </c>
      <c r="S87" s="127">
        <v>60</v>
      </c>
      <c r="T87" s="127">
        <v>0</v>
      </c>
      <c r="U87" s="127">
        <v>60</v>
      </c>
      <c r="V87" s="125">
        <f t="shared" si="2"/>
        <v>77.30888349514565</v>
      </c>
      <c r="W87" s="126">
        <v>83</v>
      </c>
      <c r="X87" s="124">
        <f>VLOOKUP(F87,[5]Sheet8!$A$2:$C$171,3,0)</f>
        <v>82</v>
      </c>
      <c r="Y87" s="124" t="s">
        <v>414</v>
      </c>
      <c r="Z87" s="133">
        <v>170</v>
      </c>
      <c r="AA87" s="124"/>
      <c r="AB87" s="124"/>
      <c r="AC87" s="124"/>
      <c r="AD87" s="124"/>
    </row>
    <row r="88" spans="1:255" ht="15" customHeight="1" x14ac:dyDescent="0.15">
      <c r="A88" s="134" t="s">
        <v>1406</v>
      </c>
      <c r="B88" s="124" t="s">
        <v>568</v>
      </c>
      <c r="C88" s="124" t="s">
        <v>712</v>
      </c>
      <c r="D88" s="124" t="s">
        <v>1085</v>
      </c>
      <c r="E88" s="165" t="s">
        <v>1237</v>
      </c>
      <c r="F88" s="124" t="s">
        <v>1236</v>
      </c>
      <c r="G88" s="127">
        <v>82.6666666666667</v>
      </c>
      <c r="H88" s="127">
        <v>1</v>
      </c>
      <c r="I88" s="127">
        <v>83.6666666666667</v>
      </c>
      <c r="J88" s="127">
        <v>72.728155339805795</v>
      </c>
      <c r="K88" s="127">
        <v>1</v>
      </c>
      <c r="L88" s="127">
        <v>73.728155339805795</v>
      </c>
      <c r="M88" s="127">
        <v>81.349999999999994</v>
      </c>
      <c r="N88" s="127">
        <v>0</v>
      </c>
      <c r="O88" s="127">
        <v>81.349999999999994</v>
      </c>
      <c r="P88" s="127">
        <v>60</v>
      </c>
      <c r="Q88" s="127">
        <v>28</v>
      </c>
      <c r="R88" s="127">
        <v>88</v>
      </c>
      <c r="S88" s="127">
        <v>60</v>
      </c>
      <c r="T88" s="127">
        <v>40</v>
      </c>
      <c r="U88" s="127">
        <v>100</v>
      </c>
      <c r="V88" s="125">
        <f t="shared" si="2"/>
        <v>77.130283171521015</v>
      </c>
      <c r="W88" s="126">
        <v>84</v>
      </c>
      <c r="X88" s="124">
        <f>VLOOKUP(F88,[5]Sheet8!$A$2:$C$171,3,0)</f>
        <v>128</v>
      </c>
      <c r="Y88" s="124" t="s">
        <v>414</v>
      </c>
      <c r="Z88" s="133">
        <v>170</v>
      </c>
      <c r="AA88" s="124"/>
      <c r="AB88" s="124"/>
      <c r="AC88" s="124"/>
      <c r="AD88" s="124"/>
    </row>
    <row r="89" spans="1:255" ht="15" customHeight="1" x14ac:dyDescent="0.15">
      <c r="A89" s="134" t="s">
        <v>1406</v>
      </c>
      <c r="B89" s="124" t="s">
        <v>568</v>
      </c>
      <c r="C89" s="124" t="s">
        <v>712</v>
      </c>
      <c r="D89" s="124" t="s">
        <v>1085</v>
      </c>
      <c r="E89" s="165" t="s">
        <v>1235</v>
      </c>
      <c r="F89" s="124" t="s">
        <v>1234</v>
      </c>
      <c r="G89" s="127">
        <v>85</v>
      </c>
      <c r="H89" s="127">
        <v>0</v>
      </c>
      <c r="I89" s="127">
        <v>85</v>
      </c>
      <c r="J89" s="127">
        <v>80</v>
      </c>
      <c r="K89" s="127">
        <v>1</v>
      </c>
      <c r="L89" s="127">
        <v>81</v>
      </c>
      <c r="M89" s="127">
        <v>72.2</v>
      </c>
      <c r="N89" s="127">
        <v>0</v>
      </c>
      <c r="O89" s="127">
        <v>72.2</v>
      </c>
      <c r="P89" s="127">
        <v>60</v>
      </c>
      <c r="Q89" s="127">
        <v>10</v>
      </c>
      <c r="R89" s="127">
        <v>70</v>
      </c>
      <c r="S89" s="127">
        <v>0</v>
      </c>
      <c r="T89" s="127">
        <v>15</v>
      </c>
      <c r="U89" s="127">
        <v>15</v>
      </c>
      <c r="V89" s="125">
        <f t="shared" si="2"/>
        <v>77.11</v>
      </c>
      <c r="W89" s="126">
        <v>85</v>
      </c>
      <c r="X89" s="124">
        <f>VLOOKUP(F89,[5]Sheet8!$A$2:$C$171,3,0)</f>
        <v>76</v>
      </c>
      <c r="Y89" s="124" t="s">
        <v>402</v>
      </c>
      <c r="Z89" s="133">
        <v>170</v>
      </c>
      <c r="AA89" s="124"/>
      <c r="AB89" s="124"/>
      <c r="AC89" s="124"/>
      <c r="AD89" s="124"/>
    </row>
    <row r="90" spans="1:255" ht="15" customHeight="1" x14ac:dyDescent="0.15">
      <c r="A90" s="134" t="s">
        <v>1406</v>
      </c>
      <c r="B90" s="124" t="s">
        <v>568</v>
      </c>
      <c r="C90" s="124" t="s">
        <v>712</v>
      </c>
      <c r="D90" s="124" t="s">
        <v>1072</v>
      </c>
      <c r="E90" s="165" t="s">
        <v>1233</v>
      </c>
      <c r="F90" s="124" t="s">
        <v>1232</v>
      </c>
      <c r="G90" s="127">
        <v>83.5</v>
      </c>
      <c r="H90" s="127">
        <v>0</v>
      </c>
      <c r="I90" s="127">
        <v>83.5</v>
      </c>
      <c r="J90" s="127">
        <v>80.038834951456295</v>
      </c>
      <c r="K90" s="127">
        <v>1.0011650485437</v>
      </c>
      <c r="L90" s="127">
        <v>81.040000000000006</v>
      </c>
      <c r="M90" s="127">
        <v>72.2</v>
      </c>
      <c r="N90" s="127">
        <v>0</v>
      </c>
      <c r="O90" s="127">
        <v>72.2</v>
      </c>
      <c r="P90" s="127">
        <v>25</v>
      </c>
      <c r="Q90" s="127">
        <v>0</v>
      </c>
      <c r="R90" s="127">
        <v>25</v>
      </c>
      <c r="S90" s="127">
        <v>60</v>
      </c>
      <c r="T90" s="127">
        <v>0</v>
      </c>
      <c r="U90" s="127">
        <v>60</v>
      </c>
      <c r="V90" s="125">
        <f t="shared" si="2"/>
        <v>76.989999999999995</v>
      </c>
      <c r="W90" s="126">
        <v>86</v>
      </c>
      <c r="X90" s="124">
        <f>VLOOKUP(F90,[5]Sheet8!$A$2:$C$171,3,0)</f>
        <v>75</v>
      </c>
      <c r="Y90" s="124" t="s">
        <v>402</v>
      </c>
      <c r="Z90" s="133">
        <v>170</v>
      </c>
      <c r="AA90" s="124"/>
      <c r="AB90" s="124"/>
      <c r="AC90" s="124"/>
      <c r="AD90" s="124"/>
    </row>
    <row r="91" spans="1:255" ht="15" customHeight="1" x14ac:dyDescent="0.15">
      <c r="A91" s="134" t="s">
        <v>1406</v>
      </c>
      <c r="B91" s="124" t="s">
        <v>568</v>
      </c>
      <c r="C91" s="124" t="s">
        <v>712</v>
      </c>
      <c r="D91" s="124" t="s">
        <v>1063</v>
      </c>
      <c r="E91" s="165" t="s">
        <v>1231</v>
      </c>
      <c r="F91" s="124" t="s">
        <v>1230</v>
      </c>
      <c r="G91" s="127">
        <v>85.5</v>
      </c>
      <c r="H91" s="127">
        <v>0</v>
      </c>
      <c r="I91" s="127">
        <v>85.5</v>
      </c>
      <c r="J91" s="127">
        <v>82.747572815533999</v>
      </c>
      <c r="K91" s="127">
        <v>1</v>
      </c>
      <c r="L91" s="127">
        <v>83.747572815533999</v>
      </c>
      <c r="M91" s="127">
        <v>81.5</v>
      </c>
      <c r="N91" s="127">
        <v>0</v>
      </c>
      <c r="O91" s="127">
        <v>81.5</v>
      </c>
      <c r="P91" s="127">
        <v>25</v>
      </c>
      <c r="Q91" s="127">
        <v>0</v>
      </c>
      <c r="R91" s="127">
        <v>25</v>
      </c>
      <c r="S91" s="127">
        <v>0</v>
      </c>
      <c r="T91" s="127">
        <v>0</v>
      </c>
      <c r="U91" s="127">
        <v>0</v>
      </c>
      <c r="V91" s="125">
        <f t="shared" si="2"/>
        <v>76.6856796116505</v>
      </c>
      <c r="W91" s="126">
        <v>87</v>
      </c>
      <c r="X91" s="124">
        <f>VLOOKUP(F91,[5]Sheet8!$A$2:$C$171,3,0)</f>
        <v>55</v>
      </c>
      <c r="Y91" s="124" t="s">
        <v>402</v>
      </c>
      <c r="Z91" s="133">
        <v>170</v>
      </c>
      <c r="AA91" s="124"/>
      <c r="AB91" s="124"/>
      <c r="AC91" s="124"/>
      <c r="AD91" s="124"/>
    </row>
    <row r="92" spans="1:255" ht="15" customHeight="1" x14ac:dyDescent="0.15">
      <c r="A92" s="134" t="s">
        <v>1406</v>
      </c>
      <c r="B92" s="124" t="s">
        <v>568</v>
      </c>
      <c r="C92" s="124" t="s">
        <v>712</v>
      </c>
      <c r="D92" s="124" t="s">
        <v>1085</v>
      </c>
      <c r="E92" s="165" t="s">
        <v>1229</v>
      </c>
      <c r="F92" s="124" t="s">
        <v>1228</v>
      </c>
      <c r="G92" s="127">
        <v>83.75</v>
      </c>
      <c r="H92" s="127">
        <v>1.25</v>
      </c>
      <c r="I92" s="127">
        <v>85</v>
      </c>
      <c r="J92" s="127">
        <v>74.900000000000006</v>
      </c>
      <c r="K92" s="127">
        <v>1</v>
      </c>
      <c r="L92" s="127">
        <v>75.900000000000006</v>
      </c>
      <c r="M92" s="127">
        <v>80</v>
      </c>
      <c r="N92" s="127">
        <v>0</v>
      </c>
      <c r="O92" s="127">
        <v>80</v>
      </c>
      <c r="P92" s="127">
        <v>60</v>
      </c>
      <c r="Q92" s="127">
        <v>0</v>
      </c>
      <c r="R92" s="127">
        <v>60</v>
      </c>
      <c r="S92" s="127">
        <v>60</v>
      </c>
      <c r="T92" s="127">
        <v>25</v>
      </c>
      <c r="U92" s="127">
        <v>85</v>
      </c>
      <c r="V92" s="125">
        <f t="shared" si="2"/>
        <v>76.675000000000011</v>
      </c>
      <c r="W92" s="126">
        <v>88</v>
      </c>
      <c r="X92" s="124">
        <f>VLOOKUP(F92,[5]Sheet8!$A$2:$C$171,3,0)</f>
        <v>116</v>
      </c>
      <c r="Y92" s="124" t="s">
        <v>402</v>
      </c>
      <c r="Z92" s="133">
        <v>170</v>
      </c>
      <c r="AA92" s="124"/>
      <c r="AB92" s="124"/>
      <c r="AC92" s="124"/>
      <c r="AD92" s="124"/>
      <c r="IP92" s="116"/>
      <c r="IQ92" s="116"/>
      <c r="IR92" s="116"/>
      <c r="IS92" s="116"/>
      <c r="IT92" s="116"/>
      <c r="IU92" s="116"/>
    </row>
    <row r="93" spans="1:255" ht="15" customHeight="1" x14ac:dyDescent="0.15">
      <c r="A93" s="134" t="s">
        <v>1406</v>
      </c>
      <c r="B93" s="124" t="s">
        <v>568</v>
      </c>
      <c r="C93" s="124" t="s">
        <v>712</v>
      </c>
      <c r="D93" s="124" t="s">
        <v>1085</v>
      </c>
      <c r="E93" s="165" t="s">
        <v>1227</v>
      </c>
      <c r="F93" s="124" t="s">
        <v>1226</v>
      </c>
      <c r="G93" s="127">
        <v>86.0833333333333</v>
      </c>
      <c r="H93" s="127">
        <v>0</v>
      </c>
      <c r="I93" s="127">
        <v>86.0833333333333</v>
      </c>
      <c r="J93" s="127">
        <v>80.660194174757294</v>
      </c>
      <c r="K93" s="127">
        <v>1</v>
      </c>
      <c r="L93" s="127">
        <v>81.660194174757294</v>
      </c>
      <c r="M93" s="127">
        <v>70.900000000000006</v>
      </c>
      <c r="N93" s="127">
        <v>0</v>
      </c>
      <c r="O93" s="127">
        <v>70.900000000000006</v>
      </c>
      <c r="P93" s="127">
        <v>60</v>
      </c>
      <c r="Q93" s="127">
        <v>0</v>
      </c>
      <c r="R93" s="127">
        <v>60</v>
      </c>
      <c r="S93" s="127">
        <v>0</v>
      </c>
      <c r="T93" s="127">
        <v>5</v>
      </c>
      <c r="U93" s="127">
        <v>5</v>
      </c>
      <c r="V93" s="125">
        <f t="shared" si="2"/>
        <v>76.648478964401306</v>
      </c>
      <c r="W93" s="126">
        <v>89</v>
      </c>
      <c r="X93" s="124">
        <f>VLOOKUP(F93,[5]Sheet8!$A$2:$C$171,3,0)</f>
        <v>73</v>
      </c>
      <c r="Y93" s="124" t="s">
        <v>402</v>
      </c>
      <c r="Z93" s="133">
        <v>170</v>
      </c>
      <c r="AA93" s="124"/>
      <c r="AB93" s="124"/>
      <c r="AC93" s="124"/>
      <c r="AD93" s="124"/>
    </row>
    <row r="94" spans="1:255" ht="15" customHeight="1" x14ac:dyDescent="0.15">
      <c r="A94" s="134" t="s">
        <v>1406</v>
      </c>
      <c r="B94" s="124" t="s">
        <v>568</v>
      </c>
      <c r="C94" s="124" t="s">
        <v>712</v>
      </c>
      <c r="D94" s="124" t="s">
        <v>1072</v>
      </c>
      <c r="E94" s="165" t="s">
        <v>1225</v>
      </c>
      <c r="F94" s="124" t="s">
        <v>1224</v>
      </c>
      <c r="G94" s="127">
        <v>86.1666666666667</v>
      </c>
      <c r="H94" s="127">
        <v>3.6333333333333302</v>
      </c>
      <c r="I94" s="127">
        <v>89.8</v>
      </c>
      <c r="J94" s="127">
        <v>72.796116504854396</v>
      </c>
      <c r="K94" s="127">
        <v>2.0038834951456299</v>
      </c>
      <c r="L94" s="127">
        <v>74.8</v>
      </c>
      <c r="M94" s="127">
        <v>60.75</v>
      </c>
      <c r="N94" s="127">
        <v>0</v>
      </c>
      <c r="O94" s="127">
        <v>60.75</v>
      </c>
      <c r="P94" s="127">
        <v>60</v>
      </c>
      <c r="Q94" s="127">
        <v>14.5</v>
      </c>
      <c r="R94" s="127">
        <v>74.5</v>
      </c>
      <c r="S94" s="127">
        <v>60</v>
      </c>
      <c r="T94" s="127">
        <v>35</v>
      </c>
      <c r="U94" s="127">
        <v>95</v>
      </c>
      <c r="V94" s="125">
        <f t="shared" si="2"/>
        <v>76.592499999999987</v>
      </c>
      <c r="W94" s="126">
        <v>90</v>
      </c>
      <c r="X94" s="124">
        <f>VLOOKUP(F94,[5]Sheet8!$A$2:$C$171,3,0)</f>
        <v>126</v>
      </c>
      <c r="Y94" s="124" t="s">
        <v>414</v>
      </c>
      <c r="Z94" s="133">
        <v>170</v>
      </c>
      <c r="AA94" s="124"/>
      <c r="AB94" s="124"/>
      <c r="AC94" s="124"/>
      <c r="AD94" s="124"/>
    </row>
    <row r="95" spans="1:255" ht="15" customHeight="1" x14ac:dyDescent="0.15">
      <c r="A95" s="134" t="s">
        <v>1406</v>
      </c>
      <c r="B95" s="124" t="s">
        <v>568</v>
      </c>
      <c r="C95" s="124" t="s">
        <v>712</v>
      </c>
      <c r="D95" s="124" t="s">
        <v>1066</v>
      </c>
      <c r="E95" s="165" t="s">
        <v>1223</v>
      </c>
      <c r="F95" s="124" t="s">
        <v>1222</v>
      </c>
      <c r="G95" s="127">
        <v>85</v>
      </c>
      <c r="H95" s="127">
        <v>0</v>
      </c>
      <c r="I95" s="127">
        <v>85</v>
      </c>
      <c r="J95" s="127">
        <v>75.815533980582501</v>
      </c>
      <c r="K95" s="127">
        <v>0</v>
      </c>
      <c r="L95" s="127">
        <v>75.815533980582501</v>
      </c>
      <c r="M95" s="127">
        <v>79.7</v>
      </c>
      <c r="N95" s="127">
        <v>4.5</v>
      </c>
      <c r="O95" s="127">
        <v>84.2</v>
      </c>
      <c r="P95" s="127">
        <v>60</v>
      </c>
      <c r="Q95" s="127">
        <v>0</v>
      </c>
      <c r="R95" s="127">
        <v>60</v>
      </c>
      <c r="S95" s="127">
        <v>60</v>
      </c>
      <c r="T95" s="127">
        <v>20</v>
      </c>
      <c r="U95" s="127">
        <v>80</v>
      </c>
      <c r="V95" s="125">
        <f t="shared" si="2"/>
        <v>76.571650485436876</v>
      </c>
      <c r="W95" s="126">
        <v>91</v>
      </c>
      <c r="X95" s="124">
        <f>VLOOKUP(F95,[5]Sheet8!$A$2:$C$171,3,0)</f>
        <v>105</v>
      </c>
      <c r="Y95" s="124" t="s">
        <v>402</v>
      </c>
      <c r="Z95" s="133">
        <v>170</v>
      </c>
      <c r="AA95" s="124"/>
      <c r="AB95" s="124"/>
      <c r="AC95" s="124"/>
      <c r="AD95" s="124"/>
    </row>
    <row r="96" spans="1:255" ht="15" customHeight="1" x14ac:dyDescent="0.15">
      <c r="A96" s="134" t="s">
        <v>1406</v>
      </c>
      <c r="B96" s="124" t="s">
        <v>568</v>
      </c>
      <c r="C96" s="124" t="s">
        <v>712</v>
      </c>
      <c r="D96" s="124" t="s">
        <v>1063</v>
      </c>
      <c r="E96" s="165" t="s">
        <v>1221</v>
      </c>
      <c r="F96" s="124" t="s">
        <v>1220</v>
      </c>
      <c r="G96" s="127">
        <v>85.17</v>
      </c>
      <c r="H96" s="127">
        <v>1</v>
      </c>
      <c r="I96" s="127">
        <v>86.17</v>
      </c>
      <c r="J96" s="127">
        <v>78.213592233009706</v>
      </c>
      <c r="K96" s="127">
        <v>1</v>
      </c>
      <c r="L96" s="127">
        <v>79.213592233009706</v>
      </c>
      <c r="M96" s="127">
        <v>74.400000000000006</v>
      </c>
      <c r="N96" s="127">
        <v>0</v>
      </c>
      <c r="O96" s="127">
        <v>74.400000000000006</v>
      </c>
      <c r="P96" s="127">
        <v>60</v>
      </c>
      <c r="Q96" s="127">
        <v>0</v>
      </c>
      <c r="R96" s="127">
        <v>60</v>
      </c>
      <c r="S96" s="127">
        <v>36</v>
      </c>
      <c r="T96" s="127">
        <v>0</v>
      </c>
      <c r="U96" s="127">
        <v>36</v>
      </c>
      <c r="V96" s="125">
        <f t="shared" si="2"/>
        <v>76.54719417475728</v>
      </c>
      <c r="W96" s="126">
        <v>92</v>
      </c>
      <c r="X96" s="124">
        <f>VLOOKUP(F96,[5]Sheet8!$A$2:$C$171,3,0)</f>
        <v>87</v>
      </c>
      <c r="Y96" s="124" t="s">
        <v>414</v>
      </c>
      <c r="Z96" s="133">
        <v>170</v>
      </c>
      <c r="AA96" s="124"/>
      <c r="AB96" s="124"/>
      <c r="AC96" s="124"/>
      <c r="AD96" s="124"/>
    </row>
    <row r="97" spans="1:255" ht="15" customHeight="1" x14ac:dyDescent="0.15">
      <c r="A97" s="134" t="s">
        <v>1406</v>
      </c>
      <c r="B97" s="124" t="s">
        <v>568</v>
      </c>
      <c r="C97" s="124" t="s">
        <v>712</v>
      </c>
      <c r="D97" s="124" t="s">
        <v>1072</v>
      </c>
      <c r="E97" s="165" t="s">
        <v>1219</v>
      </c>
      <c r="F97" s="124" t="s">
        <v>1218</v>
      </c>
      <c r="G97" s="127">
        <v>83.5</v>
      </c>
      <c r="H97" s="127">
        <v>1</v>
      </c>
      <c r="I97" s="127">
        <v>84.5</v>
      </c>
      <c r="J97" s="127">
        <v>76.951456310679603</v>
      </c>
      <c r="K97" s="127">
        <v>0.99854368932038495</v>
      </c>
      <c r="L97" s="127">
        <v>77.95</v>
      </c>
      <c r="M97" s="127">
        <v>72.25</v>
      </c>
      <c r="N97" s="127">
        <v>0</v>
      </c>
      <c r="O97" s="127">
        <v>72.25</v>
      </c>
      <c r="P97" s="127">
        <v>60</v>
      </c>
      <c r="Q97" s="127">
        <v>0</v>
      </c>
      <c r="R97" s="127">
        <v>60</v>
      </c>
      <c r="S97" s="127">
        <v>60</v>
      </c>
      <c r="T97" s="127">
        <v>0</v>
      </c>
      <c r="U97" s="127">
        <v>60</v>
      </c>
      <c r="V97" s="125">
        <f t="shared" si="2"/>
        <v>76.525000000000006</v>
      </c>
      <c r="W97" s="126">
        <v>93</v>
      </c>
      <c r="X97" s="124">
        <f>VLOOKUP(F97,[5]Sheet8!$A$2:$C$171,3,0)</f>
        <v>94</v>
      </c>
      <c r="Y97" s="124" t="s">
        <v>402</v>
      </c>
      <c r="Z97" s="133">
        <v>170</v>
      </c>
      <c r="AA97" s="124"/>
      <c r="AB97" s="124"/>
      <c r="AC97" s="124"/>
      <c r="AD97" s="124"/>
    </row>
    <row r="98" spans="1:255" ht="15" customHeight="1" x14ac:dyDescent="0.15">
      <c r="A98" s="134" t="s">
        <v>1406</v>
      </c>
      <c r="B98" s="124" t="s">
        <v>568</v>
      </c>
      <c r="C98" s="124" t="s">
        <v>712</v>
      </c>
      <c r="D98" s="124" t="s">
        <v>1063</v>
      </c>
      <c r="E98" s="165" t="s">
        <v>1217</v>
      </c>
      <c r="F98" s="124" t="s">
        <v>1216</v>
      </c>
      <c r="G98" s="127">
        <v>85</v>
      </c>
      <c r="H98" s="127">
        <v>2</v>
      </c>
      <c r="I98" s="127">
        <v>87</v>
      </c>
      <c r="J98" s="127">
        <v>76.184466019417499</v>
      </c>
      <c r="K98" s="127">
        <v>0</v>
      </c>
      <c r="L98" s="127">
        <v>76.184466019417499</v>
      </c>
      <c r="M98" s="127">
        <v>83.5</v>
      </c>
      <c r="N98" s="127">
        <v>0</v>
      </c>
      <c r="O98" s="127">
        <v>83.5</v>
      </c>
      <c r="P98" s="127">
        <v>60</v>
      </c>
      <c r="Q98" s="127">
        <v>0</v>
      </c>
      <c r="R98" s="127">
        <v>60</v>
      </c>
      <c r="S98" s="127">
        <v>60</v>
      </c>
      <c r="T98" s="127">
        <v>10</v>
      </c>
      <c r="U98" s="127">
        <v>70</v>
      </c>
      <c r="V98" s="125">
        <f t="shared" si="2"/>
        <v>76.513349514563117</v>
      </c>
      <c r="W98" s="126">
        <v>94</v>
      </c>
      <c r="X98" s="124">
        <f>VLOOKUP(F98,[5]Sheet8!$A$2:$C$171,3,0)</f>
        <v>100</v>
      </c>
      <c r="Y98" s="124" t="s">
        <v>414</v>
      </c>
      <c r="Z98" s="133">
        <v>170</v>
      </c>
      <c r="AA98" s="124"/>
      <c r="AB98" s="124"/>
      <c r="AC98" s="124"/>
      <c r="AD98" s="124"/>
    </row>
    <row r="99" spans="1:255" ht="15" customHeight="1" x14ac:dyDescent="0.15">
      <c r="A99" s="134" t="s">
        <v>1406</v>
      </c>
      <c r="B99" s="124" t="s">
        <v>568</v>
      </c>
      <c r="C99" s="124" t="s">
        <v>712</v>
      </c>
      <c r="D99" s="124" t="s">
        <v>1063</v>
      </c>
      <c r="E99" s="165" t="s">
        <v>1215</v>
      </c>
      <c r="F99" s="124" t="s">
        <v>1214</v>
      </c>
      <c r="G99" s="127">
        <v>85</v>
      </c>
      <c r="H99" s="127">
        <v>0</v>
      </c>
      <c r="I99" s="127">
        <v>85</v>
      </c>
      <c r="J99" s="127">
        <v>78.067961165048501</v>
      </c>
      <c r="K99" s="127">
        <v>0</v>
      </c>
      <c r="L99" s="127">
        <v>78.067961165048501</v>
      </c>
      <c r="M99" s="127">
        <v>61.85</v>
      </c>
      <c r="N99" s="127">
        <v>0</v>
      </c>
      <c r="O99" s="127">
        <v>61.85</v>
      </c>
      <c r="P99" s="127">
        <v>60</v>
      </c>
      <c r="Q99" s="127">
        <v>7</v>
      </c>
      <c r="R99" s="127">
        <v>67</v>
      </c>
      <c r="S99" s="127">
        <v>60</v>
      </c>
      <c r="T99" s="127">
        <v>0.25</v>
      </c>
      <c r="U99" s="127">
        <v>60.25</v>
      </c>
      <c r="V99" s="125">
        <f t="shared" si="2"/>
        <v>76.505970873786382</v>
      </c>
      <c r="W99" s="126">
        <v>95</v>
      </c>
      <c r="X99" s="124">
        <f>VLOOKUP(F99,[5]Sheet8!$A$2:$C$171,3,0)</f>
        <v>89</v>
      </c>
      <c r="Y99" s="124" t="s">
        <v>414</v>
      </c>
      <c r="Z99" s="133">
        <v>170</v>
      </c>
      <c r="AA99" s="124"/>
      <c r="AB99" s="124"/>
      <c r="AC99" s="124"/>
      <c r="AD99" s="124"/>
    </row>
    <row r="100" spans="1:255" ht="15" customHeight="1" x14ac:dyDescent="0.15">
      <c r="A100" s="134" t="s">
        <v>1406</v>
      </c>
      <c r="B100" s="124" t="s">
        <v>568</v>
      </c>
      <c r="C100" s="124" t="s">
        <v>712</v>
      </c>
      <c r="D100" s="124" t="s">
        <v>1085</v>
      </c>
      <c r="E100" s="165" t="s">
        <v>1213</v>
      </c>
      <c r="F100" s="124" t="s">
        <v>1212</v>
      </c>
      <c r="G100" s="127">
        <v>84.75</v>
      </c>
      <c r="H100" s="127">
        <v>1.5</v>
      </c>
      <c r="I100" s="127">
        <v>86.25</v>
      </c>
      <c r="J100" s="127">
        <v>75.378640776699001</v>
      </c>
      <c r="K100" s="127">
        <v>1</v>
      </c>
      <c r="L100" s="127">
        <v>76.378640776699001</v>
      </c>
      <c r="M100" s="127">
        <v>79.650000000000006</v>
      </c>
      <c r="N100" s="127">
        <v>0</v>
      </c>
      <c r="O100" s="127">
        <v>79.650000000000006</v>
      </c>
      <c r="P100" s="127">
        <v>60</v>
      </c>
      <c r="Q100" s="127">
        <v>0</v>
      </c>
      <c r="R100" s="127">
        <v>60</v>
      </c>
      <c r="S100" s="127">
        <v>60</v>
      </c>
      <c r="T100" s="127">
        <v>10</v>
      </c>
      <c r="U100" s="127">
        <v>70</v>
      </c>
      <c r="V100" s="125">
        <f t="shared" si="2"/>
        <v>76.391480582524252</v>
      </c>
      <c r="W100" s="126">
        <v>96</v>
      </c>
      <c r="X100" s="124">
        <f>VLOOKUP(F100,[5]Sheet8!$A$2:$C$171,3,0)</f>
        <v>109</v>
      </c>
      <c r="Y100" s="124" t="s">
        <v>414</v>
      </c>
      <c r="Z100" s="133">
        <v>170</v>
      </c>
      <c r="AA100" s="124"/>
      <c r="AB100" s="124"/>
      <c r="AC100" s="124"/>
      <c r="AD100" s="124"/>
    </row>
    <row r="101" spans="1:255" ht="15" customHeight="1" x14ac:dyDescent="0.15">
      <c r="A101" s="134" t="s">
        <v>1406</v>
      </c>
      <c r="B101" s="124" t="s">
        <v>568</v>
      </c>
      <c r="C101" s="124" t="s">
        <v>712</v>
      </c>
      <c r="D101" s="124" t="s">
        <v>1072</v>
      </c>
      <c r="E101" s="165">
        <v>2537110141</v>
      </c>
      <c r="F101" s="124" t="s">
        <v>1211</v>
      </c>
      <c r="G101" s="127">
        <v>83.8333333333333</v>
      </c>
      <c r="H101" s="127">
        <v>3.9666666666666699</v>
      </c>
      <c r="I101" s="127">
        <v>87.8</v>
      </c>
      <c r="J101" s="127">
        <v>74.932038834951499</v>
      </c>
      <c r="K101" s="127">
        <v>0.99796116504855104</v>
      </c>
      <c r="L101" s="127">
        <v>75.930000000000007</v>
      </c>
      <c r="M101" s="127">
        <v>82.5</v>
      </c>
      <c r="N101" s="127">
        <v>0</v>
      </c>
      <c r="O101" s="127">
        <v>82.5</v>
      </c>
      <c r="P101" s="127">
        <v>60</v>
      </c>
      <c r="Q101" s="127">
        <v>0</v>
      </c>
      <c r="R101" s="127">
        <v>60</v>
      </c>
      <c r="S101" s="127">
        <v>60</v>
      </c>
      <c r="T101" s="127">
        <v>10</v>
      </c>
      <c r="U101" s="127">
        <v>70</v>
      </c>
      <c r="V101" s="125">
        <f t="shared" ref="V101:V132" si="3">I101*0.1+L101*0.75+0.05*O101+0.05*R101+0.05*U101</f>
        <v>76.352500000000006</v>
      </c>
      <c r="W101" s="126">
        <v>97</v>
      </c>
      <c r="X101" s="124">
        <f>VLOOKUP(F101,[5]Sheet8!$A$2:$C$171,3,0)</f>
        <v>115</v>
      </c>
      <c r="Y101" s="124" t="s">
        <v>402</v>
      </c>
      <c r="Z101" s="133">
        <v>170</v>
      </c>
      <c r="AA101" s="124"/>
      <c r="AB101" s="124"/>
      <c r="AC101" s="124"/>
      <c r="AD101" s="124"/>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c r="BD101" s="120"/>
      <c r="BE101" s="120"/>
      <c r="BF101" s="120"/>
      <c r="BG101" s="120"/>
      <c r="BH101" s="120"/>
      <c r="BI101" s="120"/>
      <c r="BJ101" s="120"/>
      <c r="BK101" s="120"/>
      <c r="BL101" s="120"/>
      <c r="BM101" s="120"/>
      <c r="BN101" s="120"/>
      <c r="BO101" s="120"/>
      <c r="BP101" s="120"/>
      <c r="BQ101" s="120"/>
      <c r="BR101" s="120"/>
      <c r="BS101" s="120"/>
      <c r="BT101" s="120"/>
      <c r="BU101" s="120"/>
      <c r="BV101" s="120"/>
      <c r="BW101" s="120"/>
      <c r="BX101" s="120"/>
      <c r="BY101" s="120"/>
      <c r="BZ101" s="120"/>
      <c r="CA101" s="120"/>
      <c r="CB101" s="120"/>
      <c r="CC101" s="120"/>
      <c r="CD101" s="120"/>
      <c r="CE101" s="120"/>
      <c r="CF101" s="120"/>
      <c r="CG101" s="120"/>
      <c r="CH101" s="120"/>
      <c r="CI101" s="120"/>
      <c r="CJ101" s="120"/>
      <c r="CK101" s="120"/>
      <c r="CL101" s="120"/>
      <c r="CM101" s="120"/>
      <c r="CN101" s="120"/>
      <c r="CO101" s="120"/>
      <c r="CP101" s="120"/>
      <c r="CQ101" s="120"/>
      <c r="CR101" s="120"/>
      <c r="CS101" s="120"/>
      <c r="CT101" s="120"/>
      <c r="CU101" s="120"/>
      <c r="CV101" s="120"/>
      <c r="CW101" s="120"/>
      <c r="CX101" s="120"/>
      <c r="CY101" s="120"/>
      <c r="CZ101" s="120"/>
      <c r="DA101" s="120"/>
      <c r="DB101" s="120"/>
      <c r="DC101" s="120"/>
      <c r="DD101" s="120"/>
      <c r="DE101" s="120"/>
      <c r="DF101" s="120"/>
      <c r="DG101" s="120"/>
      <c r="DH101" s="120"/>
      <c r="DI101" s="120"/>
      <c r="DJ101" s="120"/>
      <c r="DK101" s="120"/>
      <c r="DL101" s="120"/>
      <c r="DM101" s="120"/>
      <c r="DN101" s="120"/>
      <c r="DO101" s="120"/>
      <c r="DP101" s="120"/>
      <c r="DQ101" s="120"/>
      <c r="DR101" s="120"/>
      <c r="DS101" s="120"/>
      <c r="DT101" s="120"/>
      <c r="DU101" s="120"/>
      <c r="DV101" s="120"/>
      <c r="DW101" s="120"/>
      <c r="DX101" s="120"/>
      <c r="DY101" s="120"/>
      <c r="DZ101" s="120"/>
      <c r="EA101" s="120"/>
      <c r="EB101" s="120"/>
      <c r="EC101" s="120"/>
      <c r="ED101" s="120"/>
      <c r="EE101" s="120"/>
      <c r="EF101" s="120"/>
      <c r="EG101" s="120"/>
      <c r="EH101" s="120"/>
      <c r="EI101" s="120"/>
      <c r="EJ101" s="120"/>
      <c r="EK101" s="120"/>
      <c r="EL101" s="120"/>
      <c r="EM101" s="120"/>
      <c r="EN101" s="120"/>
      <c r="EO101" s="120"/>
      <c r="EP101" s="120"/>
      <c r="EQ101" s="120"/>
      <c r="ER101" s="120"/>
      <c r="ES101" s="120"/>
      <c r="ET101" s="120"/>
      <c r="EU101" s="120"/>
      <c r="EV101" s="120"/>
      <c r="EW101" s="120"/>
      <c r="EX101" s="120"/>
      <c r="EY101" s="120"/>
      <c r="EZ101" s="120"/>
      <c r="FA101" s="120"/>
      <c r="FB101" s="120"/>
      <c r="FC101" s="120"/>
      <c r="FD101" s="120"/>
      <c r="FE101" s="120"/>
      <c r="FF101" s="120"/>
      <c r="FG101" s="120"/>
      <c r="FH101" s="120"/>
      <c r="FI101" s="120"/>
      <c r="FJ101" s="120"/>
      <c r="FK101" s="120"/>
      <c r="FL101" s="120"/>
      <c r="FM101" s="120"/>
      <c r="FN101" s="120"/>
      <c r="FO101" s="120"/>
      <c r="FP101" s="120"/>
      <c r="FQ101" s="120"/>
      <c r="FR101" s="120"/>
      <c r="FS101" s="120"/>
      <c r="FT101" s="120"/>
      <c r="FU101" s="120"/>
      <c r="FV101" s="120"/>
      <c r="FW101" s="120"/>
      <c r="FX101" s="120"/>
      <c r="FY101" s="120"/>
      <c r="FZ101" s="120"/>
      <c r="GA101" s="120"/>
      <c r="GB101" s="120"/>
      <c r="GC101" s="120"/>
      <c r="GD101" s="120"/>
      <c r="GE101" s="120"/>
      <c r="GF101" s="120"/>
      <c r="GG101" s="120"/>
      <c r="GH101" s="120"/>
      <c r="GI101" s="120"/>
      <c r="GJ101" s="120"/>
      <c r="GK101" s="120"/>
      <c r="GL101" s="120"/>
      <c r="GM101" s="120"/>
      <c r="GN101" s="120"/>
      <c r="GO101" s="120"/>
      <c r="GP101" s="120"/>
      <c r="GQ101" s="120"/>
      <c r="GR101" s="120"/>
      <c r="GS101" s="120"/>
      <c r="GT101" s="120"/>
      <c r="GU101" s="120"/>
      <c r="GV101" s="120"/>
      <c r="GW101" s="120"/>
      <c r="GX101" s="120"/>
      <c r="GY101" s="120"/>
      <c r="GZ101" s="120"/>
      <c r="HA101" s="120"/>
      <c r="HB101" s="120"/>
      <c r="HC101" s="120"/>
      <c r="HD101" s="120"/>
      <c r="HE101" s="120"/>
      <c r="HF101" s="120"/>
      <c r="HG101" s="120"/>
      <c r="HH101" s="120"/>
      <c r="HI101" s="120"/>
      <c r="HJ101" s="120"/>
      <c r="HK101" s="120"/>
      <c r="HL101" s="120"/>
      <c r="HM101" s="120"/>
      <c r="HN101" s="120"/>
      <c r="HO101" s="120"/>
      <c r="HP101" s="120"/>
      <c r="HQ101" s="120"/>
      <c r="HR101" s="120"/>
      <c r="HS101" s="120"/>
      <c r="HT101" s="120"/>
      <c r="HU101" s="120"/>
      <c r="HV101" s="120"/>
      <c r="HW101" s="120"/>
      <c r="HX101" s="120"/>
      <c r="HY101" s="120"/>
      <c r="HZ101" s="120"/>
      <c r="IA101" s="120"/>
      <c r="IB101" s="120"/>
      <c r="IC101" s="120"/>
      <c r="ID101" s="120"/>
      <c r="IE101" s="120"/>
      <c r="IF101" s="120"/>
      <c r="IG101" s="120"/>
      <c r="IH101" s="120"/>
      <c r="II101" s="120"/>
      <c r="IJ101" s="120"/>
      <c r="IK101" s="120"/>
      <c r="IL101" s="120"/>
      <c r="IM101" s="120"/>
      <c r="IN101" s="120"/>
      <c r="IO101" s="120"/>
      <c r="IP101" s="128"/>
      <c r="IQ101" s="128"/>
      <c r="IR101" s="128"/>
      <c r="IS101" s="128"/>
      <c r="IT101" s="128"/>
      <c r="IU101" s="128"/>
    </row>
    <row r="102" spans="1:255" ht="15" customHeight="1" x14ac:dyDescent="0.15">
      <c r="A102" s="134" t="s">
        <v>1406</v>
      </c>
      <c r="B102" s="124" t="s">
        <v>568</v>
      </c>
      <c r="C102" s="124" t="s">
        <v>712</v>
      </c>
      <c r="D102" s="124" t="s">
        <v>1066</v>
      </c>
      <c r="E102" s="165" t="s">
        <v>1210</v>
      </c>
      <c r="F102" s="124" t="s">
        <v>1209</v>
      </c>
      <c r="G102" s="127">
        <v>84.67</v>
      </c>
      <c r="H102" s="127">
        <v>0.5</v>
      </c>
      <c r="I102" s="127">
        <v>85.17</v>
      </c>
      <c r="J102" s="127">
        <v>72.145631067961205</v>
      </c>
      <c r="K102" s="127">
        <v>1</v>
      </c>
      <c r="L102" s="127">
        <v>73.145631067961205</v>
      </c>
      <c r="M102" s="127">
        <v>86.3</v>
      </c>
      <c r="N102" s="127">
        <v>0</v>
      </c>
      <c r="O102" s="127">
        <v>86.3</v>
      </c>
      <c r="P102" s="127">
        <v>60</v>
      </c>
      <c r="Q102" s="127">
        <v>40</v>
      </c>
      <c r="R102" s="127">
        <v>100</v>
      </c>
      <c r="S102" s="127">
        <v>48</v>
      </c>
      <c r="T102" s="127">
        <v>25</v>
      </c>
      <c r="U102" s="127">
        <v>73</v>
      </c>
      <c r="V102" s="125">
        <f t="shared" si="3"/>
        <v>76.34122330097091</v>
      </c>
      <c r="W102" s="126">
        <v>98</v>
      </c>
      <c r="X102" s="124">
        <f>VLOOKUP(F102,[5]Sheet8!$A$2:$C$171,3,0)</f>
        <v>133</v>
      </c>
      <c r="Y102" s="124" t="s">
        <v>402</v>
      </c>
      <c r="Z102" s="133">
        <v>170</v>
      </c>
      <c r="AA102" s="124"/>
      <c r="AB102" s="124"/>
      <c r="AC102" s="124"/>
      <c r="AD102" s="124"/>
    </row>
    <row r="103" spans="1:255" ht="15" customHeight="1" x14ac:dyDescent="0.15">
      <c r="A103" s="134" t="s">
        <v>1406</v>
      </c>
      <c r="B103" s="124" t="s">
        <v>568</v>
      </c>
      <c r="C103" s="124" t="s">
        <v>712</v>
      </c>
      <c r="D103" s="124" t="s">
        <v>1072</v>
      </c>
      <c r="E103" s="165" t="s">
        <v>1208</v>
      </c>
      <c r="F103" s="124" t="s">
        <v>1207</v>
      </c>
      <c r="G103" s="127">
        <v>84.5</v>
      </c>
      <c r="H103" s="127">
        <v>0</v>
      </c>
      <c r="I103" s="127">
        <v>84.5</v>
      </c>
      <c r="J103" s="127">
        <v>72.466019417475707</v>
      </c>
      <c r="K103" s="127">
        <v>1.00398058252426</v>
      </c>
      <c r="L103" s="127">
        <v>73.47</v>
      </c>
      <c r="M103" s="127">
        <v>83.6</v>
      </c>
      <c r="N103" s="127">
        <v>0</v>
      </c>
      <c r="O103" s="127">
        <v>83.6</v>
      </c>
      <c r="P103" s="127">
        <v>60</v>
      </c>
      <c r="Q103" s="127">
        <v>22</v>
      </c>
      <c r="R103" s="127">
        <v>82</v>
      </c>
      <c r="S103" s="127">
        <v>60</v>
      </c>
      <c r="T103" s="127">
        <v>30</v>
      </c>
      <c r="U103" s="127">
        <v>90</v>
      </c>
      <c r="V103" s="125">
        <f t="shared" si="3"/>
        <v>76.332499999999996</v>
      </c>
      <c r="W103" s="126">
        <v>99</v>
      </c>
      <c r="X103" s="124">
        <f>VLOOKUP(F103,[5]Sheet8!$A$2:$C$171,3,0)</f>
        <v>131</v>
      </c>
      <c r="Y103" s="124" t="s">
        <v>414</v>
      </c>
      <c r="Z103" s="133">
        <v>170</v>
      </c>
      <c r="AA103" s="124"/>
      <c r="AB103" s="124"/>
      <c r="AC103" s="124"/>
      <c r="AD103" s="124"/>
    </row>
    <row r="104" spans="1:255" ht="15" customHeight="1" x14ac:dyDescent="0.15">
      <c r="A104" s="134" t="s">
        <v>1406</v>
      </c>
      <c r="B104" s="124" t="s">
        <v>568</v>
      </c>
      <c r="C104" s="124" t="s">
        <v>712</v>
      </c>
      <c r="D104" s="124" t="s">
        <v>1069</v>
      </c>
      <c r="E104" s="165" t="s">
        <v>1206</v>
      </c>
      <c r="F104" s="124" t="s">
        <v>1205</v>
      </c>
      <c r="G104" s="127">
        <v>84.6666666666667</v>
      </c>
      <c r="H104" s="127">
        <v>0</v>
      </c>
      <c r="I104" s="127">
        <v>84.6666666666667</v>
      </c>
      <c r="J104" s="127">
        <v>83.631067961165002</v>
      </c>
      <c r="K104" s="127">
        <v>1</v>
      </c>
      <c r="L104" s="127">
        <v>84.631067961165002</v>
      </c>
      <c r="M104" s="127">
        <v>65.849999999999994</v>
      </c>
      <c r="N104" s="127">
        <v>0</v>
      </c>
      <c r="O104" s="127">
        <v>65.849999999999994</v>
      </c>
      <c r="P104" s="127">
        <v>0</v>
      </c>
      <c r="Q104" s="127">
        <v>0</v>
      </c>
      <c r="R104" s="127">
        <v>0</v>
      </c>
      <c r="S104" s="127">
        <v>0</v>
      </c>
      <c r="T104" s="127">
        <v>20</v>
      </c>
      <c r="U104" s="127">
        <v>20</v>
      </c>
      <c r="V104" s="125">
        <f t="shared" si="3"/>
        <v>76.232467637540424</v>
      </c>
      <c r="W104" s="126">
        <v>100</v>
      </c>
      <c r="X104" s="124">
        <f>VLOOKUP(F104,[5]Sheet8!$A$2:$C$171,3,0)</f>
        <v>50</v>
      </c>
      <c r="Y104" s="124" t="s">
        <v>402</v>
      </c>
      <c r="Z104" s="133">
        <v>170</v>
      </c>
      <c r="AA104" s="124"/>
      <c r="AB104" s="124"/>
      <c r="AC104" s="124"/>
      <c r="AD104" s="124"/>
    </row>
    <row r="105" spans="1:255" ht="15" customHeight="1" x14ac:dyDescent="0.15">
      <c r="A105" s="134" t="s">
        <v>1406</v>
      </c>
      <c r="B105" s="124" t="s">
        <v>568</v>
      </c>
      <c r="C105" s="124" t="s">
        <v>712</v>
      </c>
      <c r="D105" s="124" t="s">
        <v>1072</v>
      </c>
      <c r="E105" s="165" t="s">
        <v>1204</v>
      </c>
      <c r="F105" s="124" t="s">
        <v>1203</v>
      </c>
      <c r="G105" s="127">
        <v>84.6666666666667</v>
      </c>
      <c r="H105" s="127">
        <v>3.3333333333331397E-2</v>
      </c>
      <c r="I105" s="127">
        <v>84.7</v>
      </c>
      <c r="J105" s="127">
        <v>78.4368932038835</v>
      </c>
      <c r="K105" s="127">
        <v>1.0031067961165001</v>
      </c>
      <c r="L105" s="127">
        <v>79.44</v>
      </c>
      <c r="M105" s="127">
        <v>82.45</v>
      </c>
      <c r="N105" s="127">
        <v>0</v>
      </c>
      <c r="O105" s="127">
        <v>82.45</v>
      </c>
      <c r="P105" s="127">
        <v>25</v>
      </c>
      <c r="Q105" s="127">
        <v>0</v>
      </c>
      <c r="R105" s="127">
        <v>25</v>
      </c>
      <c r="S105" s="127">
        <v>54</v>
      </c>
      <c r="T105" s="127">
        <v>0</v>
      </c>
      <c r="U105" s="127">
        <v>54</v>
      </c>
      <c r="V105" s="125">
        <f t="shared" si="3"/>
        <v>76.122500000000002</v>
      </c>
      <c r="W105" s="126">
        <v>101</v>
      </c>
      <c r="X105" s="124">
        <f>VLOOKUP(F105,[5]Sheet8!$A$2:$C$171,3,0)</f>
        <v>85</v>
      </c>
      <c r="Y105" s="124" t="s">
        <v>402</v>
      </c>
      <c r="Z105" s="133">
        <v>170</v>
      </c>
      <c r="AA105" s="124"/>
      <c r="AB105" s="124"/>
      <c r="AC105" s="124"/>
      <c r="AD105" s="124"/>
    </row>
    <row r="106" spans="1:255" ht="15" customHeight="1" x14ac:dyDescent="0.15">
      <c r="A106" s="134" t="s">
        <v>1406</v>
      </c>
      <c r="B106" s="124" t="s">
        <v>568</v>
      </c>
      <c r="C106" s="124" t="s">
        <v>712</v>
      </c>
      <c r="D106" s="124" t="s">
        <v>1072</v>
      </c>
      <c r="E106" s="165" t="s">
        <v>1202</v>
      </c>
      <c r="F106" s="124" t="s">
        <v>1201</v>
      </c>
      <c r="G106" s="127">
        <v>85.5</v>
      </c>
      <c r="H106" s="127">
        <v>2.5</v>
      </c>
      <c r="I106" s="127">
        <v>88</v>
      </c>
      <c r="J106" s="127">
        <v>71.165048543689295</v>
      </c>
      <c r="K106" s="127">
        <v>1.0049514563106801</v>
      </c>
      <c r="L106" s="127">
        <v>72.17</v>
      </c>
      <c r="M106" s="127">
        <v>86.25</v>
      </c>
      <c r="N106" s="127">
        <v>0</v>
      </c>
      <c r="O106" s="127">
        <v>86.25</v>
      </c>
      <c r="P106" s="127">
        <v>60</v>
      </c>
      <c r="Q106" s="127">
        <v>29</v>
      </c>
      <c r="R106" s="127">
        <v>89</v>
      </c>
      <c r="S106" s="127">
        <v>60</v>
      </c>
      <c r="T106" s="127">
        <v>28</v>
      </c>
      <c r="U106" s="127">
        <v>88</v>
      </c>
      <c r="V106" s="125">
        <f t="shared" si="3"/>
        <v>76.09</v>
      </c>
      <c r="W106" s="126">
        <v>102</v>
      </c>
      <c r="X106" s="124">
        <f>VLOOKUP(F106,[5]Sheet8!$A$2:$C$171,3,0)</f>
        <v>140</v>
      </c>
      <c r="Y106" s="124" t="s">
        <v>414</v>
      </c>
      <c r="Z106" s="133">
        <v>170</v>
      </c>
      <c r="AA106" s="124"/>
      <c r="AB106" s="124"/>
      <c r="AC106" s="124"/>
      <c r="AD106" s="124"/>
    </row>
    <row r="107" spans="1:255" ht="15" customHeight="1" x14ac:dyDescent="0.15">
      <c r="A107" s="134" t="s">
        <v>1406</v>
      </c>
      <c r="B107" s="124" t="s">
        <v>568</v>
      </c>
      <c r="C107" s="124" t="s">
        <v>712</v>
      </c>
      <c r="D107" s="124" t="s">
        <v>1063</v>
      </c>
      <c r="E107" s="165" t="s">
        <v>1200</v>
      </c>
      <c r="F107" s="124" t="s">
        <v>1199</v>
      </c>
      <c r="G107" s="127">
        <v>85.5</v>
      </c>
      <c r="H107" s="127">
        <v>1</v>
      </c>
      <c r="I107" s="127">
        <v>86.5</v>
      </c>
      <c r="J107" s="127">
        <v>83.951456310679603</v>
      </c>
      <c r="K107" s="127">
        <v>1</v>
      </c>
      <c r="L107" s="127">
        <v>84.951456310679603</v>
      </c>
      <c r="M107" s="127">
        <v>73.349999999999994</v>
      </c>
      <c r="N107" s="127">
        <v>0</v>
      </c>
      <c r="O107" s="127">
        <v>73.349999999999994</v>
      </c>
      <c r="P107" s="127">
        <v>0</v>
      </c>
      <c r="Q107" s="127">
        <v>0</v>
      </c>
      <c r="R107" s="127">
        <v>0</v>
      </c>
      <c r="S107" s="127">
        <v>0</v>
      </c>
      <c r="T107" s="127">
        <v>0</v>
      </c>
      <c r="U107" s="127">
        <v>0</v>
      </c>
      <c r="V107" s="125">
        <f t="shared" si="3"/>
        <v>76.031092233009716</v>
      </c>
      <c r="W107" s="126">
        <v>103</v>
      </c>
      <c r="X107" s="124">
        <f>VLOOKUP(F107,[5]Sheet8!$A$2:$C$171,3,0)</f>
        <v>48</v>
      </c>
      <c r="Y107" s="124" t="s">
        <v>402</v>
      </c>
      <c r="Z107" s="133">
        <v>170</v>
      </c>
      <c r="AA107" s="124"/>
      <c r="AB107" s="124"/>
      <c r="AC107" s="124"/>
      <c r="AD107" s="124"/>
    </row>
    <row r="108" spans="1:255" ht="15" customHeight="1" x14ac:dyDescent="0.15">
      <c r="A108" s="134" t="s">
        <v>1406</v>
      </c>
      <c r="B108" s="124" t="s">
        <v>568</v>
      </c>
      <c r="C108" s="124" t="s">
        <v>712</v>
      </c>
      <c r="D108" s="124" t="s">
        <v>1066</v>
      </c>
      <c r="E108" s="165" t="s">
        <v>1198</v>
      </c>
      <c r="F108" s="124" t="s">
        <v>1197</v>
      </c>
      <c r="G108" s="127">
        <v>84.83</v>
      </c>
      <c r="H108" s="127">
        <v>0</v>
      </c>
      <c r="I108" s="127">
        <v>84.83</v>
      </c>
      <c r="J108" s="127">
        <v>80.601941747572795</v>
      </c>
      <c r="K108" s="127">
        <v>1</v>
      </c>
      <c r="L108" s="127">
        <v>81.601941747572795</v>
      </c>
      <c r="M108" s="127">
        <v>77.724999999999994</v>
      </c>
      <c r="N108" s="127">
        <v>0</v>
      </c>
      <c r="O108" s="127">
        <v>77.724999999999994</v>
      </c>
      <c r="P108" s="127">
        <v>0</v>
      </c>
      <c r="Q108" s="127">
        <v>0</v>
      </c>
      <c r="R108" s="127">
        <v>0</v>
      </c>
      <c r="S108" s="127">
        <v>12</v>
      </c>
      <c r="T108" s="127">
        <v>35</v>
      </c>
      <c r="U108" s="127">
        <v>47</v>
      </c>
      <c r="V108" s="125">
        <f t="shared" si="3"/>
        <v>75.920706310679591</v>
      </c>
      <c r="W108" s="126">
        <v>104</v>
      </c>
      <c r="X108" s="124">
        <f>VLOOKUP(F108,[5]Sheet8!$A$2:$C$171,3,0)</f>
        <v>74</v>
      </c>
      <c r="Y108" s="124" t="s">
        <v>402</v>
      </c>
      <c r="Z108" s="133">
        <v>170</v>
      </c>
      <c r="AA108" s="124"/>
      <c r="AB108" s="124"/>
      <c r="AC108" s="124"/>
      <c r="AD108" s="124"/>
    </row>
    <row r="109" spans="1:255" ht="15" customHeight="1" x14ac:dyDescent="0.15">
      <c r="A109" s="134" t="s">
        <v>1406</v>
      </c>
      <c r="B109" s="124" t="s">
        <v>568</v>
      </c>
      <c r="C109" s="124" t="s">
        <v>712</v>
      </c>
      <c r="D109" s="124" t="s">
        <v>1072</v>
      </c>
      <c r="E109" s="165" t="s">
        <v>1196</v>
      </c>
      <c r="F109" s="124" t="s">
        <v>1195</v>
      </c>
      <c r="G109" s="127">
        <v>87</v>
      </c>
      <c r="H109" s="127">
        <v>0</v>
      </c>
      <c r="I109" s="127">
        <v>87</v>
      </c>
      <c r="J109" s="127">
        <v>74.854368932038795</v>
      </c>
      <c r="K109" s="127">
        <v>0.99563106796115597</v>
      </c>
      <c r="L109" s="127">
        <v>75.849999999999994</v>
      </c>
      <c r="M109" s="127">
        <v>83.974999999999994</v>
      </c>
      <c r="N109" s="127">
        <v>0</v>
      </c>
      <c r="O109" s="127">
        <v>83.974999999999994</v>
      </c>
      <c r="P109" s="127">
        <v>60</v>
      </c>
      <c r="Q109" s="127">
        <v>0</v>
      </c>
      <c r="R109" s="127">
        <v>60</v>
      </c>
      <c r="S109" s="127">
        <v>60</v>
      </c>
      <c r="T109" s="127">
        <v>0</v>
      </c>
      <c r="U109" s="127">
        <v>60</v>
      </c>
      <c r="V109" s="125">
        <f t="shared" si="3"/>
        <v>75.786249999999995</v>
      </c>
      <c r="W109" s="126">
        <v>105</v>
      </c>
      <c r="X109" s="124">
        <f>VLOOKUP(F109,[5]Sheet8!$A$2:$C$171,3,0)</f>
        <v>117</v>
      </c>
      <c r="Y109" s="124" t="s">
        <v>414</v>
      </c>
      <c r="Z109" s="133">
        <v>170</v>
      </c>
      <c r="AA109" s="124"/>
      <c r="AB109" s="124"/>
      <c r="AC109" s="124"/>
      <c r="AD109" s="124"/>
    </row>
    <row r="110" spans="1:255" ht="15" customHeight="1" x14ac:dyDescent="0.15">
      <c r="A110" s="134" t="s">
        <v>1406</v>
      </c>
      <c r="B110" s="124" t="s">
        <v>568</v>
      </c>
      <c r="C110" s="124" t="s">
        <v>712</v>
      </c>
      <c r="D110" s="124" t="s">
        <v>1085</v>
      </c>
      <c r="E110" s="165" t="s">
        <v>1194</v>
      </c>
      <c r="F110" s="124" t="s">
        <v>1193</v>
      </c>
      <c r="G110" s="127">
        <v>84.8333333333333</v>
      </c>
      <c r="H110" s="127">
        <v>3.2</v>
      </c>
      <c r="I110" s="127">
        <v>88.033333333333303</v>
      </c>
      <c r="J110" s="127">
        <v>72.5631067961165</v>
      </c>
      <c r="K110" s="127">
        <v>1</v>
      </c>
      <c r="L110" s="127">
        <v>73.5631067961165</v>
      </c>
      <c r="M110" s="127">
        <v>84.4</v>
      </c>
      <c r="N110" s="127">
        <v>0</v>
      </c>
      <c r="O110" s="127">
        <v>84.4</v>
      </c>
      <c r="P110" s="127">
        <v>60</v>
      </c>
      <c r="Q110" s="127">
        <v>12</v>
      </c>
      <c r="R110" s="127">
        <v>72</v>
      </c>
      <c r="S110" s="127">
        <v>60</v>
      </c>
      <c r="T110" s="127">
        <v>19.5</v>
      </c>
      <c r="U110" s="127">
        <v>79.5</v>
      </c>
      <c r="V110" s="125">
        <f t="shared" si="3"/>
        <v>75.770663430420697</v>
      </c>
      <c r="W110" s="126">
        <v>106</v>
      </c>
      <c r="X110" s="124">
        <f>VLOOKUP(F110,[5]Sheet8!$A$2:$C$171,3,0)</f>
        <v>129</v>
      </c>
      <c r="Y110" s="124" t="s">
        <v>414</v>
      </c>
      <c r="Z110" s="133">
        <v>170</v>
      </c>
      <c r="AA110" s="124"/>
      <c r="AB110" s="124"/>
      <c r="AC110" s="124"/>
      <c r="AD110" s="124"/>
    </row>
    <row r="111" spans="1:255" ht="15" customHeight="1" x14ac:dyDescent="0.15">
      <c r="A111" s="134" t="s">
        <v>1406</v>
      </c>
      <c r="B111" s="124" t="s">
        <v>568</v>
      </c>
      <c r="C111" s="124" t="s">
        <v>712</v>
      </c>
      <c r="D111" s="124" t="s">
        <v>1069</v>
      </c>
      <c r="E111" s="165" t="s">
        <v>1192</v>
      </c>
      <c r="F111" s="124" t="s">
        <v>1191</v>
      </c>
      <c r="G111" s="127">
        <v>84.5</v>
      </c>
      <c r="H111" s="127">
        <v>0</v>
      </c>
      <c r="I111" s="127">
        <v>84.5</v>
      </c>
      <c r="J111" s="127">
        <v>82.708737864077705</v>
      </c>
      <c r="K111" s="127">
        <v>2</v>
      </c>
      <c r="L111" s="127">
        <v>84.708737864077705</v>
      </c>
      <c r="M111" s="127">
        <v>69</v>
      </c>
      <c r="N111" s="127">
        <v>0</v>
      </c>
      <c r="O111" s="127">
        <v>69</v>
      </c>
      <c r="P111" s="127">
        <v>0</v>
      </c>
      <c r="Q111" s="127">
        <v>0</v>
      </c>
      <c r="R111" s="127">
        <v>0</v>
      </c>
      <c r="S111" s="127">
        <v>0</v>
      </c>
      <c r="T111" s="127">
        <v>5</v>
      </c>
      <c r="U111" s="127">
        <v>5</v>
      </c>
      <c r="V111" s="125">
        <f t="shared" si="3"/>
        <v>75.681553398058284</v>
      </c>
      <c r="W111" s="126">
        <v>107</v>
      </c>
      <c r="X111" s="124">
        <f>VLOOKUP(F111,[5]Sheet8!$A$2:$C$171,3,0)</f>
        <v>57</v>
      </c>
      <c r="Y111" s="124" t="s">
        <v>402</v>
      </c>
      <c r="Z111" s="133">
        <v>170</v>
      </c>
      <c r="AA111" s="124"/>
      <c r="AB111" s="124"/>
      <c r="AC111" s="124"/>
      <c r="AD111" s="124"/>
    </row>
    <row r="112" spans="1:255" ht="15" customHeight="1" x14ac:dyDescent="0.15">
      <c r="A112" s="134" t="s">
        <v>1406</v>
      </c>
      <c r="B112" s="124" t="s">
        <v>568</v>
      </c>
      <c r="C112" s="124" t="s">
        <v>712</v>
      </c>
      <c r="D112" s="124" t="s">
        <v>1066</v>
      </c>
      <c r="E112" s="165" t="s">
        <v>1190</v>
      </c>
      <c r="F112" s="124" t="s">
        <v>1189</v>
      </c>
      <c r="G112" s="127">
        <v>85.67</v>
      </c>
      <c r="H112" s="127">
        <v>0</v>
      </c>
      <c r="I112" s="127">
        <v>85.67</v>
      </c>
      <c r="J112" s="127">
        <v>78.38</v>
      </c>
      <c r="K112" s="127">
        <v>1</v>
      </c>
      <c r="L112" s="127">
        <v>79.38</v>
      </c>
      <c r="M112" s="127">
        <v>76.900000000000006</v>
      </c>
      <c r="N112" s="127">
        <v>0</v>
      </c>
      <c r="O112" s="127">
        <v>76.900000000000006</v>
      </c>
      <c r="P112" s="127">
        <v>0</v>
      </c>
      <c r="Q112" s="127">
        <v>0</v>
      </c>
      <c r="R112" s="127">
        <v>0</v>
      </c>
      <c r="S112" s="127">
        <v>36</v>
      </c>
      <c r="T112" s="127">
        <v>25</v>
      </c>
      <c r="U112" s="127">
        <v>61</v>
      </c>
      <c r="V112" s="125">
        <f t="shared" si="3"/>
        <v>74.997</v>
      </c>
      <c r="W112" s="126">
        <v>108</v>
      </c>
      <c r="X112" s="124">
        <f>VLOOKUP(F112,[5]Sheet8!$A$2:$C$171,3,0)</f>
        <v>86</v>
      </c>
      <c r="Y112" s="124" t="s">
        <v>402</v>
      </c>
      <c r="Z112" s="133">
        <v>170</v>
      </c>
      <c r="AA112" s="124"/>
      <c r="AB112" s="124"/>
      <c r="AC112" s="124"/>
      <c r="AD112" s="124"/>
      <c r="IP112" s="116"/>
      <c r="IQ112" s="116"/>
      <c r="IR112" s="116"/>
      <c r="IS112" s="116"/>
      <c r="IT112" s="116"/>
      <c r="IU112" s="116"/>
    </row>
    <row r="113" spans="1:255" ht="15" customHeight="1" x14ac:dyDescent="0.15">
      <c r="A113" s="134" t="s">
        <v>1406</v>
      </c>
      <c r="B113" s="124" t="s">
        <v>568</v>
      </c>
      <c r="C113" s="124" t="s">
        <v>712</v>
      </c>
      <c r="D113" s="124" t="s">
        <v>1063</v>
      </c>
      <c r="E113" s="165" t="s">
        <v>1188</v>
      </c>
      <c r="F113" s="124" t="s">
        <v>1187</v>
      </c>
      <c r="G113" s="127">
        <v>85.5</v>
      </c>
      <c r="H113" s="127">
        <v>0</v>
      </c>
      <c r="I113" s="127">
        <v>85.5</v>
      </c>
      <c r="J113" s="127">
        <v>71.504854368932001</v>
      </c>
      <c r="K113" s="127">
        <v>1</v>
      </c>
      <c r="L113" s="127">
        <v>72.504854368932001</v>
      </c>
      <c r="M113" s="127">
        <v>78.45</v>
      </c>
      <c r="N113" s="127">
        <v>0.5</v>
      </c>
      <c r="O113" s="127">
        <v>78.95</v>
      </c>
      <c r="P113" s="127">
        <v>60</v>
      </c>
      <c r="Q113" s="127">
        <v>9</v>
      </c>
      <c r="R113" s="127">
        <v>69</v>
      </c>
      <c r="S113" s="127">
        <v>60</v>
      </c>
      <c r="T113" s="127">
        <v>31.5</v>
      </c>
      <c r="U113" s="127">
        <v>91.5</v>
      </c>
      <c r="V113" s="125">
        <f t="shared" si="3"/>
        <v>74.901140776699009</v>
      </c>
      <c r="W113" s="126">
        <v>109</v>
      </c>
      <c r="X113" s="124">
        <f>VLOOKUP(F113,[5]Sheet8!$A$2:$C$171,3,0)</f>
        <v>137</v>
      </c>
      <c r="Y113" s="124" t="s">
        <v>414</v>
      </c>
      <c r="Z113" s="133">
        <v>170</v>
      </c>
      <c r="AA113" s="124"/>
      <c r="AB113" s="124"/>
      <c r="AC113" s="124"/>
      <c r="AD113" s="124"/>
      <c r="IP113" s="116"/>
      <c r="IQ113" s="116"/>
      <c r="IR113" s="116"/>
      <c r="IS113" s="116"/>
      <c r="IT113" s="116"/>
      <c r="IU113" s="116"/>
    </row>
    <row r="114" spans="1:255" ht="15" customHeight="1" x14ac:dyDescent="0.15">
      <c r="A114" s="134" t="s">
        <v>1406</v>
      </c>
      <c r="B114" s="124" t="s">
        <v>568</v>
      </c>
      <c r="C114" s="124" t="s">
        <v>712</v>
      </c>
      <c r="D114" s="124" t="s">
        <v>1072</v>
      </c>
      <c r="E114" s="165" t="s">
        <v>1186</v>
      </c>
      <c r="F114" s="124" t="s">
        <v>1185</v>
      </c>
      <c r="G114" s="127">
        <v>83.8333333333333</v>
      </c>
      <c r="H114" s="127">
        <v>-3.3333333333302999E-3</v>
      </c>
      <c r="I114" s="127">
        <v>83.83</v>
      </c>
      <c r="J114" s="127">
        <v>76.368932038834998</v>
      </c>
      <c r="K114" s="127">
        <v>1.0010679611650499</v>
      </c>
      <c r="L114" s="127">
        <v>77.37</v>
      </c>
      <c r="M114" s="127">
        <v>84.45</v>
      </c>
      <c r="N114" s="127">
        <v>1</v>
      </c>
      <c r="O114" s="127">
        <v>85.45</v>
      </c>
      <c r="P114" s="127">
        <v>25</v>
      </c>
      <c r="Q114" s="127">
        <v>0</v>
      </c>
      <c r="R114" s="127">
        <v>25</v>
      </c>
      <c r="S114" s="127">
        <v>48</v>
      </c>
      <c r="T114" s="127">
        <v>0</v>
      </c>
      <c r="U114" s="127">
        <v>48</v>
      </c>
      <c r="V114" s="125">
        <f t="shared" si="3"/>
        <v>74.332999999999998</v>
      </c>
      <c r="W114" s="126">
        <v>110</v>
      </c>
      <c r="X114" s="124">
        <f>VLOOKUP(F114,[5]Sheet8!$A$2:$C$171,3,0)</f>
        <v>99</v>
      </c>
      <c r="Y114" s="124" t="s">
        <v>414</v>
      </c>
      <c r="Z114" s="133">
        <v>170</v>
      </c>
      <c r="AA114" s="124"/>
      <c r="AB114" s="124"/>
      <c r="AC114" s="124"/>
      <c r="AD114" s="124"/>
    </row>
    <row r="115" spans="1:255" ht="15" customHeight="1" x14ac:dyDescent="0.15">
      <c r="A115" s="134" t="s">
        <v>1406</v>
      </c>
      <c r="B115" s="124" t="s">
        <v>568</v>
      </c>
      <c r="C115" s="124" t="s">
        <v>712</v>
      </c>
      <c r="D115" s="124" t="s">
        <v>1072</v>
      </c>
      <c r="E115" s="165" t="s">
        <v>1184</v>
      </c>
      <c r="F115" s="124" t="s">
        <v>1183</v>
      </c>
      <c r="G115" s="127">
        <v>84.5</v>
      </c>
      <c r="H115" s="127">
        <v>0</v>
      </c>
      <c r="I115" s="127">
        <v>84.5</v>
      </c>
      <c r="J115" s="127">
        <v>75.320388349514602</v>
      </c>
      <c r="K115" s="127">
        <v>0.99961165048543399</v>
      </c>
      <c r="L115" s="127">
        <v>76.319999999999993</v>
      </c>
      <c r="M115" s="127">
        <v>81.275000000000006</v>
      </c>
      <c r="N115" s="127">
        <v>0</v>
      </c>
      <c r="O115" s="127">
        <v>81.275000000000006</v>
      </c>
      <c r="P115" s="127">
        <v>25</v>
      </c>
      <c r="Q115" s="127">
        <v>0</v>
      </c>
      <c r="R115" s="127">
        <v>25</v>
      </c>
      <c r="S115" s="127">
        <v>60</v>
      </c>
      <c r="T115" s="127">
        <v>0</v>
      </c>
      <c r="U115" s="127">
        <v>60</v>
      </c>
      <c r="V115" s="125">
        <f t="shared" si="3"/>
        <v>74.003749999999997</v>
      </c>
      <c r="W115" s="126">
        <v>111</v>
      </c>
      <c r="X115" s="124">
        <f>VLOOKUP(F115,[5]Sheet8!$A$2:$C$171,3,0)</f>
        <v>111</v>
      </c>
      <c r="Y115" s="124" t="s">
        <v>414</v>
      </c>
      <c r="Z115" s="133">
        <v>170</v>
      </c>
      <c r="AA115" s="124"/>
      <c r="AB115" s="124"/>
      <c r="AC115" s="124"/>
      <c r="AD115" s="124"/>
    </row>
    <row r="116" spans="1:255" ht="15" customHeight="1" x14ac:dyDescent="0.15">
      <c r="A116" s="134" t="s">
        <v>1406</v>
      </c>
      <c r="B116" s="124" t="s">
        <v>568</v>
      </c>
      <c r="C116" s="124" t="s">
        <v>712</v>
      </c>
      <c r="D116" s="124" t="s">
        <v>1063</v>
      </c>
      <c r="E116" s="165" t="s">
        <v>1182</v>
      </c>
      <c r="F116" s="124" t="s">
        <v>1181</v>
      </c>
      <c r="G116" s="127">
        <v>85.5</v>
      </c>
      <c r="H116" s="127">
        <v>0</v>
      </c>
      <c r="I116" s="127">
        <v>85.5</v>
      </c>
      <c r="J116" s="127">
        <v>75.456310679611605</v>
      </c>
      <c r="K116" s="127">
        <v>1</v>
      </c>
      <c r="L116" s="127">
        <v>76.456310679611605</v>
      </c>
      <c r="M116" s="127">
        <v>76.7</v>
      </c>
      <c r="N116" s="127">
        <v>0</v>
      </c>
      <c r="O116" s="127">
        <v>76.7</v>
      </c>
      <c r="P116" s="127">
        <v>60</v>
      </c>
      <c r="Q116" s="127">
        <v>7</v>
      </c>
      <c r="R116" s="127">
        <v>67</v>
      </c>
      <c r="S116" s="127">
        <v>18</v>
      </c>
      <c r="T116" s="127">
        <v>0</v>
      </c>
      <c r="U116" s="127">
        <v>18</v>
      </c>
      <c r="V116" s="125">
        <f t="shared" si="3"/>
        <v>73.977233009708698</v>
      </c>
      <c r="W116" s="126">
        <v>112</v>
      </c>
      <c r="X116" s="124">
        <f>VLOOKUP(F116,[5]Sheet8!$A$2:$C$171,3,0)</f>
        <v>108</v>
      </c>
      <c r="Y116" s="124" t="s">
        <v>402</v>
      </c>
      <c r="Z116" s="133">
        <v>170</v>
      </c>
      <c r="AA116" s="124"/>
      <c r="AB116" s="124"/>
      <c r="AC116" s="124"/>
      <c r="AD116" s="124"/>
    </row>
    <row r="117" spans="1:255" ht="15" customHeight="1" x14ac:dyDescent="0.15">
      <c r="A117" s="134" t="s">
        <v>1406</v>
      </c>
      <c r="B117" s="124" t="s">
        <v>568</v>
      </c>
      <c r="C117" s="124" t="s">
        <v>712</v>
      </c>
      <c r="D117" s="124" t="s">
        <v>1069</v>
      </c>
      <c r="E117" s="165" t="s">
        <v>1180</v>
      </c>
      <c r="F117" s="124" t="s">
        <v>1179</v>
      </c>
      <c r="G117" s="127">
        <v>85.3333333333333</v>
      </c>
      <c r="H117" s="127">
        <v>0</v>
      </c>
      <c r="I117" s="127">
        <v>85.3333333333333</v>
      </c>
      <c r="J117" s="127">
        <v>71.300970873786397</v>
      </c>
      <c r="K117" s="127">
        <v>0</v>
      </c>
      <c r="L117" s="127">
        <v>71.300970873786397</v>
      </c>
      <c r="M117" s="127">
        <v>82</v>
      </c>
      <c r="N117" s="127">
        <v>0</v>
      </c>
      <c r="O117" s="127">
        <v>82</v>
      </c>
      <c r="P117" s="127">
        <v>60</v>
      </c>
      <c r="Q117" s="127">
        <v>17</v>
      </c>
      <c r="R117" s="127">
        <v>77</v>
      </c>
      <c r="S117" s="127">
        <v>60</v>
      </c>
      <c r="T117" s="127">
        <v>20</v>
      </c>
      <c r="U117" s="127">
        <v>80</v>
      </c>
      <c r="V117" s="125">
        <f t="shared" si="3"/>
        <v>73.959061488673115</v>
      </c>
      <c r="W117" s="126">
        <v>113</v>
      </c>
      <c r="X117" s="124">
        <f>VLOOKUP(F117,[5]Sheet8!$A$2:$C$171,3,0)</f>
        <v>139</v>
      </c>
      <c r="Y117" s="124" t="s">
        <v>414</v>
      </c>
      <c r="Z117" s="133">
        <v>170</v>
      </c>
      <c r="AA117" s="124"/>
      <c r="AB117" s="124"/>
      <c r="AC117" s="124"/>
      <c r="AD117" s="124"/>
    </row>
    <row r="118" spans="1:255" ht="15" customHeight="1" x14ac:dyDescent="0.15">
      <c r="A118" s="134" t="s">
        <v>1406</v>
      </c>
      <c r="B118" s="124" t="s">
        <v>568</v>
      </c>
      <c r="C118" s="124" t="s">
        <v>712</v>
      </c>
      <c r="D118" s="124" t="s">
        <v>1072</v>
      </c>
      <c r="E118" s="165" t="s">
        <v>1178</v>
      </c>
      <c r="F118" s="124" t="s">
        <v>1177</v>
      </c>
      <c r="G118" s="127">
        <v>84.8333333333333</v>
      </c>
      <c r="H118" s="127">
        <v>0.46666666666666901</v>
      </c>
      <c r="I118" s="127">
        <v>85.3</v>
      </c>
      <c r="J118" s="127">
        <v>75.203883495145604</v>
      </c>
      <c r="K118" s="127">
        <v>0.99611650485437098</v>
      </c>
      <c r="L118" s="127">
        <v>76.2</v>
      </c>
      <c r="M118" s="127">
        <v>63.15</v>
      </c>
      <c r="N118" s="127">
        <v>0</v>
      </c>
      <c r="O118" s="127">
        <v>63.15</v>
      </c>
      <c r="P118" s="127">
        <v>45</v>
      </c>
      <c r="Q118" s="127">
        <v>0</v>
      </c>
      <c r="R118" s="127">
        <v>45</v>
      </c>
      <c r="S118" s="127">
        <v>57</v>
      </c>
      <c r="T118" s="127">
        <v>0</v>
      </c>
      <c r="U118" s="127">
        <v>57</v>
      </c>
      <c r="V118" s="125">
        <f t="shared" si="3"/>
        <v>73.9375</v>
      </c>
      <c r="W118" s="126">
        <v>114</v>
      </c>
      <c r="X118" s="124">
        <f>VLOOKUP(F118,[5]Sheet8!$A$2:$C$171,3,0)</f>
        <v>114</v>
      </c>
      <c r="Y118" s="124" t="s">
        <v>402</v>
      </c>
      <c r="Z118" s="133">
        <v>170</v>
      </c>
      <c r="AA118" s="124"/>
      <c r="AB118" s="124"/>
      <c r="AC118" s="124"/>
      <c r="AD118" s="124"/>
    </row>
    <row r="119" spans="1:255" ht="15" customHeight="1" x14ac:dyDescent="0.15">
      <c r="A119" s="134" t="s">
        <v>1406</v>
      </c>
      <c r="B119" s="124" t="s">
        <v>568</v>
      </c>
      <c r="C119" s="124" t="s">
        <v>712</v>
      </c>
      <c r="D119" s="124" t="s">
        <v>1069</v>
      </c>
      <c r="E119" s="165" t="s">
        <v>1176</v>
      </c>
      <c r="F119" s="124" t="s">
        <v>1175</v>
      </c>
      <c r="G119" s="127">
        <v>85.1666666666667</v>
      </c>
      <c r="H119" s="127">
        <v>1.5</v>
      </c>
      <c r="I119" s="127">
        <v>86.6666666666667</v>
      </c>
      <c r="J119" s="127">
        <v>73.058252427184499</v>
      </c>
      <c r="K119" s="127">
        <v>1</v>
      </c>
      <c r="L119" s="127">
        <v>74.058252427184499</v>
      </c>
      <c r="M119" s="127">
        <v>64.900000000000006</v>
      </c>
      <c r="N119" s="127">
        <v>1</v>
      </c>
      <c r="O119" s="127">
        <v>65.900000000000006</v>
      </c>
      <c r="P119" s="127">
        <v>60</v>
      </c>
      <c r="Q119" s="127">
        <v>0.5</v>
      </c>
      <c r="R119" s="127">
        <v>60.5</v>
      </c>
      <c r="S119" s="127">
        <v>60</v>
      </c>
      <c r="T119" s="127">
        <v>7.5</v>
      </c>
      <c r="U119" s="127">
        <v>67.5</v>
      </c>
      <c r="V119" s="125">
        <f t="shared" si="3"/>
        <v>73.905355987055046</v>
      </c>
      <c r="W119" s="126">
        <v>115</v>
      </c>
      <c r="X119" s="124">
        <f>VLOOKUP(F119,[5]Sheet8!$A$2:$C$171,3,0)</f>
        <v>125</v>
      </c>
      <c r="Y119" s="124" t="s">
        <v>414</v>
      </c>
      <c r="Z119" s="133">
        <v>170</v>
      </c>
      <c r="AA119" s="124"/>
      <c r="AB119" s="124"/>
      <c r="AC119" s="124"/>
      <c r="AD119" s="124"/>
    </row>
    <row r="120" spans="1:255" ht="15" customHeight="1" x14ac:dyDescent="0.15">
      <c r="A120" s="134" t="s">
        <v>1406</v>
      </c>
      <c r="B120" s="124" t="s">
        <v>568</v>
      </c>
      <c r="C120" s="124" t="s">
        <v>712</v>
      </c>
      <c r="D120" s="124" t="s">
        <v>1069</v>
      </c>
      <c r="E120" s="165" t="s">
        <v>1174</v>
      </c>
      <c r="F120" s="124" t="s">
        <v>1173</v>
      </c>
      <c r="G120" s="127">
        <v>84</v>
      </c>
      <c r="H120" s="127">
        <v>0</v>
      </c>
      <c r="I120" s="127">
        <v>84</v>
      </c>
      <c r="J120" s="127">
        <v>75.941747572815501</v>
      </c>
      <c r="K120" s="127">
        <v>0</v>
      </c>
      <c r="L120" s="127">
        <v>75.941747572815501</v>
      </c>
      <c r="M120" s="127">
        <v>84.5</v>
      </c>
      <c r="N120" s="127">
        <v>0</v>
      </c>
      <c r="O120" s="127">
        <v>84.5</v>
      </c>
      <c r="P120" s="127">
        <v>25</v>
      </c>
      <c r="Q120" s="127">
        <v>0</v>
      </c>
      <c r="R120" s="127">
        <v>25</v>
      </c>
      <c r="S120" s="127">
        <v>60</v>
      </c>
      <c r="T120" s="127">
        <v>0</v>
      </c>
      <c r="U120" s="127">
        <v>60</v>
      </c>
      <c r="V120" s="125">
        <f t="shared" si="3"/>
        <v>73.831310679611619</v>
      </c>
      <c r="W120" s="126">
        <v>116</v>
      </c>
      <c r="X120" s="124">
        <f>VLOOKUP(F120,[5]Sheet8!$A$2:$C$171,3,0)</f>
        <v>102</v>
      </c>
      <c r="Y120" s="124" t="s">
        <v>402</v>
      </c>
      <c r="Z120" s="133">
        <v>170</v>
      </c>
      <c r="AA120" s="124"/>
      <c r="AB120" s="124"/>
      <c r="AC120" s="124"/>
      <c r="AD120" s="124"/>
    </row>
    <row r="121" spans="1:255" ht="15" customHeight="1" x14ac:dyDescent="0.15">
      <c r="A121" s="134" t="s">
        <v>1406</v>
      </c>
      <c r="B121" s="124" t="s">
        <v>568</v>
      </c>
      <c r="C121" s="124" t="s">
        <v>712</v>
      </c>
      <c r="D121" s="124" t="s">
        <v>1085</v>
      </c>
      <c r="E121" s="165" t="s">
        <v>1172</v>
      </c>
      <c r="F121" s="124" t="s">
        <v>1171</v>
      </c>
      <c r="G121" s="127">
        <v>84.5833333333333</v>
      </c>
      <c r="H121" s="127">
        <v>0</v>
      </c>
      <c r="I121" s="127">
        <v>84.5833333333333</v>
      </c>
      <c r="J121" s="127">
        <v>75.271844660194205</v>
      </c>
      <c r="K121" s="127">
        <v>1</v>
      </c>
      <c r="L121" s="127">
        <v>76.271844660194205</v>
      </c>
      <c r="M121" s="127">
        <v>73.349999999999994</v>
      </c>
      <c r="N121" s="127">
        <v>0</v>
      </c>
      <c r="O121" s="127">
        <v>73.349999999999994</v>
      </c>
      <c r="P121" s="127">
        <v>60</v>
      </c>
      <c r="Q121" s="127">
        <v>0</v>
      </c>
      <c r="R121" s="127">
        <v>60</v>
      </c>
      <c r="S121" s="127">
        <v>0</v>
      </c>
      <c r="T121" s="127">
        <v>30</v>
      </c>
      <c r="U121" s="127">
        <v>30</v>
      </c>
      <c r="V121" s="125">
        <f t="shared" si="3"/>
        <v>73.829716828478993</v>
      </c>
      <c r="W121" s="126">
        <v>117</v>
      </c>
      <c r="X121" s="124">
        <f>VLOOKUP(F121,[5]Sheet8!$A$2:$C$171,3,0)</f>
        <v>113</v>
      </c>
      <c r="Y121" s="124" t="s">
        <v>402</v>
      </c>
      <c r="Z121" s="133">
        <v>170</v>
      </c>
      <c r="AA121" s="124"/>
      <c r="AB121" s="124"/>
      <c r="AC121" s="124"/>
      <c r="AD121" s="124"/>
    </row>
    <row r="122" spans="1:255" ht="15" customHeight="1" x14ac:dyDescent="0.15">
      <c r="A122" s="134" t="s">
        <v>1406</v>
      </c>
      <c r="B122" s="124" t="s">
        <v>568</v>
      </c>
      <c r="C122" s="124" t="s">
        <v>712</v>
      </c>
      <c r="D122" s="124" t="s">
        <v>1069</v>
      </c>
      <c r="E122" s="165" t="s">
        <v>1170</v>
      </c>
      <c r="F122" s="124" t="s">
        <v>1169</v>
      </c>
      <c r="G122" s="127">
        <v>85</v>
      </c>
      <c r="H122" s="127">
        <v>0.5</v>
      </c>
      <c r="I122" s="127">
        <v>85.5</v>
      </c>
      <c r="J122" s="127">
        <v>72.378640776699001</v>
      </c>
      <c r="K122" s="127">
        <v>1</v>
      </c>
      <c r="L122" s="127">
        <v>73.378640776699001</v>
      </c>
      <c r="M122" s="127">
        <v>80.7</v>
      </c>
      <c r="N122" s="127">
        <v>0</v>
      </c>
      <c r="O122" s="127">
        <v>80.7</v>
      </c>
      <c r="P122" s="127">
        <v>60</v>
      </c>
      <c r="Q122" s="127">
        <v>0</v>
      </c>
      <c r="R122" s="127">
        <v>60</v>
      </c>
      <c r="S122" s="127">
        <v>60</v>
      </c>
      <c r="T122" s="127">
        <v>0</v>
      </c>
      <c r="U122" s="127">
        <v>60</v>
      </c>
      <c r="V122" s="125">
        <f t="shared" si="3"/>
        <v>73.618980582524244</v>
      </c>
      <c r="W122" s="126">
        <v>118</v>
      </c>
      <c r="X122" s="124">
        <f>VLOOKUP(F122,[5]Sheet8!$A$2:$C$171,3,0)</f>
        <v>132</v>
      </c>
      <c r="Y122" s="124" t="s">
        <v>414</v>
      </c>
      <c r="Z122" s="133">
        <v>170</v>
      </c>
      <c r="AA122" s="124"/>
      <c r="AB122" s="124"/>
      <c r="AC122" s="124"/>
      <c r="AD122" s="124"/>
    </row>
    <row r="123" spans="1:255" ht="15" customHeight="1" x14ac:dyDescent="0.15">
      <c r="A123" s="134" t="s">
        <v>1406</v>
      </c>
      <c r="B123" s="124" t="s">
        <v>568</v>
      </c>
      <c r="C123" s="124" t="s">
        <v>712</v>
      </c>
      <c r="D123" s="124" t="s">
        <v>1072</v>
      </c>
      <c r="E123" s="165" t="s">
        <v>1168</v>
      </c>
      <c r="F123" s="124" t="s">
        <v>1167</v>
      </c>
      <c r="G123" s="127">
        <v>85.5</v>
      </c>
      <c r="H123" s="127">
        <v>1</v>
      </c>
      <c r="I123" s="127">
        <v>86.5</v>
      </c>
      <c r="J123" s="127">
        <v>71.864077669902898</v>
      </c>
      <c r="K123" s="127">
        <v>0.99592233009708797</v>
      </c>
      <c r="L123" s="127">
        <v>72.86</v>
      </c>
      <c r="M123" s="127">
        <v>82.7</v>
      </c>
      <c r="N123" s="127">
        <v>0</v>
      </c>
      <c r="O123" s="127">
        <v>82.7</v>
      </c>
      <c r="P123" s="127">
        <v>60</v>
      </c>
      <c r="Q123" s="127">
        <v>0</v>
      </c>
      <c r="R123" s="127">
        <v>60</v>
      </c>
      <c r="S123" s="127">
        <v>60</v>
      </c>
      <c r="T123" s="127">
        <v>0</v>
      </c>
      <c r="U123" s="127">
        <v>60</v>
      </c>
      <c r="V123" s="125">
        <f t="shared" si="3"/>
        <v>73.429999999999993</v>
      </c>
      <c r="W123" s="126">
        <v>119</v>
      </c>
      <c r="X123" s="124">
        <f>VLOOKUP(F123,[5]Sheet8!$A$2:$C$171,3,0)</f>
        <v>134</v>
      </c>
      <c r="Y123" s="124" t="s">
        <v>414</v>
      </c>
      <c r="Z123" s="133">
        <v>170</v>
      </c>
      <c r="AA123" s="124"/>
      <c r="AB123" s="124"/>
      <c r="AC123" s="124"/>
      <c r="AD123" s="124"/>
    </row>
    <row r="124" spans="1:255" ht="15" customHeight="1" x14ac:dyDescent="0.15">
      <c r="A124" s="134" t="s">
        <v>1406</v>
      </c>
      <c r="B124" s="124" t="s">
        <v>568</v>
      </c>
      <c r="C124" s="124" t="s">
        <v>712</v>
      </c>
      <c r="D124" s="124" t="s">
        <v>1072</v>
      </c>
      <c r="E124" s="165" t="s">
        <v>1166</v>
      </c>
      <c r="F124" s="124" t="s">
        <v>1165</v>
      </c>
      <c r="G124" s="127">
        <v>85.1666666666667</v>
      </c>
      <c r="H124" s="127">
        <v>0.53333333333333099</v>
      </c>
      <c r="I124" s="127">
        <v>85.7</v>
      </c>
      <c r="J124" s="127">
        <v>75.815533980582501</v>
      </c>
      <c r="K124" s="127">
        <v>1.0044660194174599</v>
      </c>
      <c r="L124" s="127">
        <v>76.819999999999993</v>
      </c>
      <c r="M124" s="127">
        <v>74.25</v>
      </c>
      <c r="N124" s="127">
        <v>0</v>
      </c>
      <c r="O124" s="127">
        <v>74.25</v>
      </c>
      <c r="P124" s="127">
        <v>45</v>
      </c>
      <c r="Q124" s="127">
        <v>0</v>
      </c>
      <c r="R124" s="127">
        <v>45</v>
      </c>
      <c r="S124" s="127">
        <v>24</v>
      </c>
      <c r="T124" s="127">
        <v>0</v>
      </c>
      <c r="U124" s="127">
        <v>24</v>
      </c>
      <c r="V124" s="125">
        <f t="shared" si="3"/>
        <v>73.347500000000011</v>
      </c>
      <c r="W124" s="126">
        <v>120</v>
      </c>
      <c r="X124" s="124">
        <f>VLOOKUP(F124,[5]Sheet8!$A$2:$C$171,3,0)</f>
        <v>106</v>
      </c>
      <c r="Y124" s="124" t="s">
        <v>402</v>
      </c>
      <c r="Z124" s="133">
        <v>170</v>
      </c>
      <c r="AA124" s="124"/>
      <c r="AB124" s="124"/>
      <c r="AC124" s="124"/>
      <c r="AD124" s="124"/>
    </row>
    <row r="125" spans="1:255" ht="15" customHeight="1" x14ac:dyDescent="0.15">
      <c r="A125" s="134" t="s">
        <v>1406</v>
      </c>
      <c r="B125" s="124" t="s">
        <v>568</v>
      </c>
      <c r="C125" s="124" t="s">
        <v>712</v>
      </c>
      <c r="D125" s="124" t="s">
        <v>1085</v>
      </c>
      <c r="E125" s="165" t="s">
        <v>1164</v>
      </c>
      <c r="F125" s="124" t="s">
        <v>1163</v>
      </c>
      <c r="G125" s="127">
        <v>85</v>
      </c>
      <c r="H125" s="127">
        <v>1</v>
      </c>
      <c r="I125" s="127">
        <v>86</v>
      </c>
      <c r="J125" s="127">
        <v>72.757281553398101</v>
      </c>
      <c r="K125" s="127">
        <v>1</v>
      </c>
      <c r="L125" s="127">
        <v>73.757281553398101</v>
      </c>
      <c r="M125" s="127">
        <v>77.8</v>
      </c>
      <c r="N125" s="127">
        <v>0</v>
      </c>
      <c r="O125" s="127">
        <v>77.8</v>
      </c>
      <c r="P125" s="127">
        <v>25</v>
      </c>
      <c r="Q125" s="127">
        <v>0</v>
      </c>
      <c r="R125" s="127">
        <v>25</v>
      </c>
      <c r="S125" s="127">
        <v>60</v>
      </c>
      <c r="T125" s="127">
        <v>20.5</v>
      </c>
      <c r="U125" s="127">
        <v>80.5</v>
      </c>
      <c r="V125" s="125">
        <f t="shared" si="3"/>
        <v>73.082961165048573</v>
      </c>
      <c r="W125" s="126">
        <v>121</v>
      </c>
      <c r="X125" s="124">
        <f>VLOOKUP(F125,[5]Sheet8!$A$2:$C$171,3,0)</f>
        <v>127</v>
      </c>
      <c r="Y125" s="124" t="s">
        <v>414</v>
      </c>
      <c r="Z125" s="133">
        <v>170</v>
      </c>
      <c r="AA125" s="124"/>
      <c r="AB125" s="124"/>
      <c r="AC125" s="124"/>
      <c r="AD125" s="124"/>
    </row>
    <row r="126" spans="1:255" ht="15" customHeight="1" x14ac:dyDescent="0.15">
      <c r="A126" s="134" t="s">
        <v>1406</v>
      </c>
      <c r="B126" s="124" t="s">
        <v>568</v>
      </c>
      <c r="C126" s="124" t="s">
        <v>712</v>
      </c>
      <c r="D126" s="124" t="s">
        <v>1066</v>
      </c>
      <c r="E126" s="165" t="s">
        <v>1162</v>
      </c>
      <c r="F126" s="124" t="s">
        <v>1161</v>
      </c>
      <c r="G126" s="127">
        <v>85.67</v>
      </c>
      <c r="H126" s="127">
        <v>0</v>
      </c>
      <c r="I126" s="127">
        <v>85.67</v>
      </c>
      <c r="J126" s="127">
        <v>78.6893203883495</v>
      </c>
      <c r="K126" s="127">
        <v>0</v>
      </c>
      <c r="L126" s="127">
        <v>78.6893203883495</v>
      </c>
      <c r="M126" s="127">
        <v>74.650000000000006</v>
      </c>
      <c r="N126" s="127">
        <v>0</v>
      </c>
      <c r="O126" s="127">
        <v>74.650000000000006</v>
      </c>
      <c r="P126" s="127">
        <v>0</v>
      </c>
      <c r="Q126" s="127">
        <v>0</v>
      </c>
      <c r="R126" s="127">
        <v>0</v>
      </c>
      <c r="S126" s="127">
        <v>30</v>
      </c>
      <c r="T126" s="127">
        <v>0</v>
      </c>
      <c r="U126" s="127">
        <v>30</v>
      </c>
      <c r="V126" s="125">
        <f t="shared" si="3"/>
        <v>72.816490291262127</v>
      </c>
      <c r="W126" s="126">
        <v>122</v>
      </c>
      <c r="X126" s="124">
        <f>VLOOKUP(F126,[5]Sheet8!$A$2:$C$171,3,0)</f>
        <v>84</v>
      </c>
      <c r="Y126" s="124" t="s">
        <v>402</v>
      </c>
      <c r="Z126" s="133">
        <v>170</v>
      </c>
      <c r="AA126" s="124"/>
      <c r="AB126" s="124"/>
      <c r="AC126" s="124"/>
      <c r="AD126" s="124"/>
    </row>
    <row r="127" spans="1:255" ht="15" customHeight="1" x14ac:dyDescent="0.15">
      <c r="A127" s="134" t="s">
        <v>1406</v>
      </c>
      <c r="B127" s="124" t="s">
        <v>568</v>
      </c>
      <c r="C127" s="124" t="s">
        <v>712</v>
      </c>
      <c r="D127" s="124" t="s">
        <v>1063</v>
      </c>
      <c r="E127" s="165" t="s">
        <v>1160</v>
      </c>
      <c r="F127" s="124" t="s">
        <v>1159</v>
      </c>
      <c r="G127" s="127">
        <v>84.5</v>
      </c>
      <c r="H127" s="127">
        <v>-3</v>
      </c>
      <c r="I127" s="127">
        <v>81.5</v>
      </c>
      <c r="J127" s="127">
        <v>80.989999999999995</v>
      </c>
      <c r="K127" s="127">
        <v>0</v>
      </c>
      <c r="L127" s="127">
        <v>80.989999999999995</v>
      </c>
      <c r="M127" s="127">
        <v>72.7</v>
      </c>
      <c r="N127" s="127">
        <v>0</v>
      </c>
      <c r="O127" s="127">
        <v>72.7</v>
      </c>
      <c r="P127" s="127">
        <v>0</v>
      </c>
      <c r="Q127" s="127">
        <v>0</v>
      </c>
      <c r="R127" s="127">
        <v>0</v>
      </c>
      <c r="S127" s="127">
        <v>0</v>
      </c>
      <c r="T127" s="127">
        <v>0</v>
      </c>
      <c r="U127" s="127">
        <v>0</v>
      </c>
      <c r="V127" s="125">
        <f t="shared" si="3"/>
        <v>72.527500000000003</v>
      </c>
      <c r="W127" s="126">
        <v>123</v>
      </c>
      <c r="X127" s="124">
        <f>VLOOKUP(F127,[5]Sheet8!$A$2:$C$171,3,0)</f>
        <v>70</v>
      </c>
      <c r="Y127" s="124" t="s">
        <v>402</v>
      </c>
      <c r="Z127" s="133">
        <v>170</v>
      </c>
      <c r="AA127" s="124"/>
      <c r="AB127" s="124"/>
      <c r="AC127" s="124"/>
      <c r="AD127" s="124"/>
      <c r="IP127" s="116"/>
      <c r="IQ127" s="116"/>
      <c r="IR127" s="116"/>
      <c r="IS127" s="116"/>
      <c r="IT127" s="116"/>
      <c r="IU127" s="116"/>
    </row>
    <row r="128" spans="1:255" ht="15" customHeight="1" x14ac:dyDescent="0.15">
      <c r="A128" s="134" t="s">
        <v>1406</v>
      </c>
      <c r="B128" s="124" t="s">
        <v>568</v>
      </c>
      <c r="C128" s="124" t="s">
        <v>712</v>
      </c>
      <c r="D128" s="124" t="s">
        <v>1063</v>
      </c>
      <c r="E128" s="165" t="s">
        <v>1158</v>
      </c>
      <c r="F128" s="124" t="s">
        <v>1157</v>
      </c>
      <c r="G128" s="127">
        <v>84.83</v>
      </c>
      <c r="H128" s="127">
        <v>0</v>
      </c>
      <c r="I128" s="127">
        <v>84.83</v>
      </c>
      <c r="J128" s="127">
        <v>73.271844660194205</v>
      </c>
      <c r="K128" s="127">
        <v>1</v>
      </c>
      <c r="L128" s="127">
        <v>74.271844660194205</v>
      </c>
      <c r="M128" s="127">
        <v>70.724999999999994</v>
      </c>
      <c r="N128" s="127">
        <v>0.5</v>
      </c>
      <c r="O128" s="127">
        <v>71.224999999999994</v>
      </c>
      <c r="P128" s="127">
        <v>45</v>
      </c>
      <c r="Q128" s="127">
        <v>0</v>
      </c>
      <c r="R128" s="127">
        <v>45</v>
      </c>
      <c r="S128" s="127">
        <v>48</v>
      </c>
      <c r="T128" s="127">
        <v>0</v>
      </c>
      <c r="U128" s="127">
        <v>48</v>
      </c>
      <c r="V128" s="125">
        <f t="shared" si="3"/>
        <v>72.398133495145657</v>
      </c>
      <c r="W128" s="126">
        <v>124</v>
      </c>
      <c r="X128" s="124">
        <f>VLOOKUP(F128,[5]Sheet8!$A$2:$C$171,3,0)</f>
        <v>123</v>
      </c>
      <c r="Y128" s="124" t="s">
        <v>402</v>
      </c>
      <c r="Z128" s="133">
        <v>170</v>
      </c>
      <c r="AA128" s="124"/>
      <c r="AB128" s="124"/>
      <c r="AC128" s="124"/>
      <c r="AD128" s="124"/>
    </row>
    <row r="129" spans="1:255" ht="15" customHeight="1" x14ac:dyDescent="0.15">
      <c r="A129" s="134" t="s">
        <v>1406</v>
      </c>
      <c r="B129" s="124" t="s">
        <v>568</v>
      </c>
      <c r="C129" s="124" t="s">
        <v>712</v>
      </c>
      <c r="D129" s="124" t="s">
        <v>1069</v>
      </c>
      <c r="E129" s="165" t="s">
        <v>1156</v>
      </c>
      <c r="F129" s="124" t="s">
        <v>1155</v>
      </c>
      <c r="G129" s="127">
        <v>84.8333333333333</v>
      </c>
      <c r="H129" s="127">
        <v>0</v>
      </c>
      <c r="I129" s="127">
        <v>84.8333333333333</v>
      </c>
      <c r="J129" s="127">
        <v>75.281553398058193</v>
      </c>
      <c r="K129" s="127">
        <v>0</v>
      </c>
      <c r="L129" s="127">
        <v>75.281553398058193</v>
      </c>
      <c r="M129" s="127">
        <v>85.15</v>
      </c>
      <c r="N129" s="127">
        <v>0</v>
      </c>
      <c r="O129" s="127">
        <v>85.15</v>
      </c>
      <c r="P129" s="127">
        <v>0</v>
      </c>
      <c r="Q129" s="127">
        <v>0</v>
      </c>
      <c r="R129" s="127">
        <v>0</v>
      </c>
      <c r="S129" s="127">
        <v>60</v>
      </c>
      <c r="T129" s="127">
        <v>0</v>
      </c>
      <c r="U129" s="127">
        <v>60</v>
      </c>
      <c r="V129" s="125">
        <f t="shared" si="3"/>
        <v>72.20199838187699</v>
      </c>
      <c r="W129" s="126">
        <v>125</v>
      </c>
      <c r="X129" s="124">
        <f>VLOOKUP(F129,[5]Sheet8!$A$2:$C$171,3,0)</f>
        <v>112</v>
      </c>
      <c r="Y129" s="124" t="s">
        <v>402</v>
      </c>
      <c r="Z129" s="133">
        <v>170</v>
      </c>
      <c r="AA129" s="124"/>
      <c r="AB129" s="124"/>
      <c r="AC129" s="124"/>
      <c r="AD129" s="124"/>
    </row>
    <row r="130" spans="1:255" ht="15" customHeight="1" x14ac:dyDescent="0.15">
      <c r="A130" s="134" t="s">
        <v>1406</v>
      </c>
      <c r="B130" s="124" t="s">
        <v>568</v>
      </c>
      <c r="C130" s="124" t="s">
        <v>712</v>
      </c>
      <c r="D130" s="124" t="s">
        <v>1066</v>
      </c>
      <c r="E130" s="165" t="s">
        <v>1154</v>
      </c>
      <c r="F130" s="124" t="s">
        <v>1153</v>
      </c>
      <c r="G130" s="127">
        <v>85.83</v>
      </c>
      <c r="H130" s="127">
        <v>0</v>
      </c>
      <c r="I130" s="127">
        <v>85.83</v>
      </c>
      <c r="J130" s="127">
        <v>79.873786407767</v>
      </c>
      <c r="K130" s="127">
        <v>0</v>
      </c>
      <c r="L130" s="127">
        <v>79.873786407767</v>
      </c>
      <c r="M130" s="127">
        <v>73.45</v>
      </c>
      <c r="N130" s="127">
        <v>0</v>
      </c>
      <c r="O130" s="127">
        <v>73.45</v>
      </c>
      <c r="P130" s="127">
        <v>0</v>
      </c>
      <c r="Q130" s="127">
        <v>0</v>
      </c>
      <c r="R130" s="127">
        <v>0</v>
      </c>
      <c r="S130" s="127">
        <v>0</v>
      </c>
      <c r="T130" s="127">
        <v>0</v>
      </c>
      <c r="U130" s="127">
        <v>0</v>
      </c>
      <c r="V130" s="125">
        <f t="shared" si="3"/>
        <v>72.160839805825248</v>
      </c>
      <c r="W130" s="126">
        <v>126</v>
      </c>
      <c r="X130" s="124">
        <f>VLOOKUP(F130,[5]Sheet8!$A$2:$C$171,3,0)</f>
        <v>78</v>
      </c>
      <c r="Y130" s="124" t="s">
        <v>402</v>
      </c>
      <c r="Z130" s="133">
        <v>170</v>
      </c>
      <c r="AA130" s="124"/>
      <c r="AB130" s="124"/>
      <c r="AC130" s="124"/>
      <c r="AD130" s="124"/>
    </row>
    <row r="131" spans="1:255" ht="15" customHeight="1" x14ac:dyDescent="0.15">
      <c r="A131" s="134" t="s">
        <v>1406</v>
      </c>
      <c r="B131" s="124" t="s">
        <v>568</v>
      </c>
      <c r="C131" s="124" t="s">
        <v>712</v>
      </c>
      <c r="D131" s="124" t="s">
        <v>1085</v>
      </c>
      <c r="E131" s="165" t="s">
        <v>1152</v>
      </c>
      <c r="F131" s="124" t="s">
        <v>1151</v>
      </c>
      <c r="G131" s="127">
        <v>83.75</v>
      </c>
      <c r="H131" s="127">
        <v>0</v>
      </c>
      <c r="I131" s="127">
        <v>83.75</v>
      </c>
      <c r="J131" s="127">
        <v>79.543689320388395</v>
      </c>
      <c r="K131" s="127">
        <v>0</v>
      </c>
      <c r="L131" s="127">
        <v>79.543689320388395</v>
      </c>
      <c r="M131" s="127">
        <v>71.8</v>
      </c>
      <c r="N131" s="127">
        <v>0</v>
      </c>
      <c r="O131" s="127">
        <v>71.8</v>
      </c>
      <c r="P131" s="127">
        <v>0</v>
      </c>
      <c r="Q131" s="127">
        <v>0</v>
      </c>
      <c r="R131" s="127">
        <v>0</v>
      </c>
      <c r="S131" s="127">
        <v>0</v>
      </c>
      <c r="T131" s="127">
        <v>5</v>
      </c>
      <c r="U131" s="127">
        <v>5</v>
      </c>
      <c r="V131" s="125">
        <f t="shared" si="3"/>
        <v>71.872766990291296</v>
      </c>
      <c r="W131" s="126">
        <v>127</v>
      </c>
      <c r="X131" s="124">
        <f>VLOOKUP(F131,[5]Sheet8!$A$2:$C$171,3,0)</f>
        <v>80</v>
      </c>
      <c r="Y131" s="124" t="s">
        <v>402</v>
      </c>
      <c r="Z131" s="133">
        <v>170</v>
      </c>
      <c r="AA131" s="124"/>
      <c r="AB131" s="124"/>
      <c r="AC131" s="124"/>
      <c r="AD131" s="124"/>
      <c r="IP131" s="116"/>
      <c r="IQ131" s="116"/>
      <c r="IR131" s="116"/>
      <c r="IS131" s="116"/>
      <c r="IT131" s="116"/>
      <c r="IU131" s="116"/>
    </row>
    <row r="132" spans="1:255" ht="15" customHeight="1" x14ac:dyDescent="0.15">
      <c r="A132" s="134" t="s">
        <v>1406</v>
      </c>
      <c r="B132" s="124" t="s">
        <v>568</v>
      </c>
      <c r="C132" s="124" t="s">
        <v>712</v>
      </c>
      <c r="D132" s="124" t="s">
        <v>1063</v>
      </c>
      <c r="E132" s="165" t="s">
        <v>1150</v>
      </c>
      <c r="F132" s="124" t="s">
        <v>1149</v>
      </c>
      <c r="G132" s="127">
        <v>84.17</v>
      </c>
      <c r="H132" s="127">
        <v>0</v>
      </c>
      <c r="I132" s="127">
        <v>84.17</v>
      </c>
      <c r="J132" s="127">
        <v>69.611650485436897</v>
      </c>
      <c r="K132" s="127">
        <v>0</v>
      </c>
      <c r="L132" s="127">
        <v>69.611650485436897</v>
      </c>
      <c r="M132" s="127">
        <v>80.224999999999994</v>
      </c>
      <c r="N132" s="127">
        <v>0.5</v>
      </c>
      <c r="O132" s="127">
        <v>80.724999999999994</v>
      </c>
      <c r="P132" s="127">
        <v>60</v>
      </c>
      <c r="Q132" s="127">
        <v>13</v>
      </c>
      <c r="R132" s="127">
        <v>73</v>
      </c>
      <c r="S132" s="127">
        <v>60</v>
      </c>
      <c r="T132" s="127">
        <v>10</v>
      </c>
      <c r="U132" s="127">
        <v>70</v>
      </c>
      <c r="V132" s="125">
        <f t="shared" si="3"/>
        <v>71.811987864077679</v>
      </c>
      <c r="W132" s="126">
        <v>128</v>
      </c>
      <c r="X132" s="124">
        <f>VLOOKUP(F132,[5]Sheet8!$A$2:$C$171,3,0)</f>
        <v>148</v>
      </c>
      <c r="Y132" s="124" t="s">
        <v>414</v>
      </c>
      <c r="Z132" s="133">
        <v>170</v>
      </c>
      <c r="AA132" s="124"/>
      <c r="AB132" s="124"/>
      <c r="AC132" s="124"/>
      <c r="AD132" s="124"/>
    </row>
    <row r="133" spans="1:255" ht="15" customHeight="1" x14ac:dyDescent="0.15">
      <c r="A133" s="134" t="s">
        <v>1406</v>
      </c>
      <c r="B133" s="124" t="s">
        <v>568</v>
      </c>
      <c r="C133" s="124" t="s">
        <v>712</v>
      </c>
      <c r="D133" s="124" t="s">
        <v>1063</v>
      </c>
      <c r="E133" s="165" t="s">
        <v>1148</v>
      </c>
      <c r="F133" s="124" t="s">
        <v>1147</v>
      </c>
      <c r="G133" s="127">
        <v>84.5</v>
      </c>
      <c r="H133" s="127">
        <v>0</v>
      </c>
      <c r="I133" s="127">
        <v>84.5</v>
      </c>
      <c r="J133" s="127">
        <v>70.417475728155296</v>
      </c>
      <c r="K133" s="127">
        <v>1</v>
      </c>
      <c r="L133" s="127">
        <v>71.417475728155296</v>
      </c>
      <c r="M133" s="127">
        <v>62.8</v>
      </c>
      <c r="N133" s="127">
        <v>0</v>
      </c>
      <c r="O133" s="127">
        <v>62.8</v>
      </c>
      <c r="P133" s="127">
        <v>60</v>
      </c>
      <c r="Q133" s="127">
        <v>0</v>
      </c>
      <c r="R133" s="127">
        <v>60</v>
      </c>
      <c r="S133" s="127">
        <v>60</v>
      </c>
      <c r="T133" s="127">
        <v>8.5</v>
      </c>
      <c r="U133" s="127">
        <v>68.5</v>
      </c>
      <c r="V133" s="125">
        <f t="shared" ref="V133:V164" si="4">I133*0.1+L133*0.75+0.05*O133+0.05*R133+0.05*U133</f>
        <v>71.578106796116472</v>
      </c>
      <c r="W133" s="126">
        <v>129</v>
      </c>
      <c r="X133" s="124">
        <f>VLOOKUP(F133,[5]Sheet8!$A$2:$C$171,3,0)</f>
        <v>143</v>
      </c>
      <c r="Y133" s="124" t="s">
        <v>414</v>
      </c>
      <c r="Z133" s="133">
        <v>170</v>
      </c>
      <c r="AA133" s="124"/>
      <c r="AB133" s="124"/>
      <c r="AC133" s="124"/>
      <c r="AD133" s="124"/>
    </row>
    <row r="134" spans="1:255" ht="15" customHeight="1" x14ac:dyDescent="0.15">
      <c r="A134" s="134" t="s">
        <v>1406</v>
      </c>
      <c r="B134" s="124" t="s">
        <v>568</v>
      </c>
      <c r="C134" s="124" t="s">
        <v>712</v>
      </c>
      <c r="D134" s="124" t="s">
        <v>1063</v>
      </c>
      <c r="E134" s="165" t="s">
        <v>1146</v>
      </c>
      <c r="F134" s="124" t="s">
        <v>1145</v>
      </c>
      <c r="G134" s="127">
        <v>85.33</v>
      </c>
      <c r="H134" s="127">
        <v>0</v>
      </c>
      <c r="I134" s="127">
        <v>85.33</v>
      </c>
      <c r="J134" s="127">
        <v>72.524271844660205</v>
      </c>
      <c r="K134" s="127">
        <v>1</v>
      </c>
      <c r="L134" s="127">
        <v>73.524271844660205</v>
      </c>
      <c r="M134" s="127">
        <v>79.650000000000006</v>
      </c>
      <c r="N134" s="127">
        <v>0.5</v>
      </c>
      <c r="O134" s="127">
        <v>80.150000000000006</v>
      </c>
      <c r="P134" s="127">
        <v>25</v>
      </c>
      <c r="Q134" s="127">
        <v>0</v>
      </c>
      <c r="R134" s="127">
        <v>25</v>
      </c>
      <c r="S134" s="127">
        <v>48</v>
      </c>
      <c r="T134" s="127">
        <v>0</v>
      </c>
      <c r="U134" s="127">
        <v>48</v>
      </c>
      <c r="V134" s="125">
        <f t="shared" si="4"/>
        <v>71.333703883495161</v>
      </c>
      <c r="W134" s="126">
        <v>130</v>
      </c>
      <c r="X134" s="124">
        <f>VLOOKUP(F134,[5]Sheet8!$A$2:$C$171,3,0)</f>
        <v>130</v>
      </c>
      <c r="Y134" s="124" t="s">
        <v>402</v>
      </c>
      <c r="Z134" s="133">
        <v>170</v>
      </c>
      <c r="AA134" s="124"/>
      <c r="AB134" s="124"/>
      <c r="AC134" s="124"/>
      <c r="AD134" s="124"/>
    </row>
    <row r="135" spans="1:255" ht="15" customHeight="1" x14ac:dyDescent="0.15">
      <c r="A135" s="134" t="s">
        <v>1406</v>
      </c>
      <c r="B135" s="124" t="s">
        <v>568</v>
      </c>
      <c r="C135" s="124" t="s">
        <v>712</v>
      </c>
      <c r="D135" s="124" t="s">
        <v>1069</v>
      </c>
      <c r="E135" s="165" t="s">
        <v>1144</v>
      </c>
      <c r="F135" s="124" t="s">
        <v>1143</v>
      </c>
      <c r="G135" s="127">
        <v>83.8333333333333</v>
      </c>
      <c r="H135" s="127">
        <v>0</v>
      </c>
      <c r="I135" s="127">
        <v>83.8333333333333</v>
      </c>
      <c r="J135" s="127">
        <v>71.728155339805795</v>
      </c>
      <c r="K135" s="127">
        <v>1</v>
      </c>
      <c r="L135" s="127">
        <v>72.728155339805795</v>
      </c>
      <c r="M135" s="127">
        <v>83.05</v>
      </c>
      <c r="N135" s="127">
        <v>0</v>
      </c>
      <c r="O135" s="127">
        <v>83.05</v>
      </c>
      <c r="P135" s="127">
        <v>45</v>
      </c>
      <c r="Q135" s="127">
        <v>0</v>
      </c>
      <c r="R135" s="127">
        <v>45</v>
      </c>
      <c r="S135" s="127">
        <v>18</v>
      </c>
      <c r="T135" s="127">
        <v>15</v>
      </c>
      <c r="U135" s="127">
        <v>33</v>
      </c>
      <c r="V135" s="125">
        <f t="shared" si="4"/>
        <v>70.981949838187688</v>
      </c>
      <c r="W135" s="126">
        <v>131</v>
      </c>
      <c r="X135" s="124">
        <f>VLOOKUP(F135,[5]Sheet8!$A$2:$C$171,3,0)</f>
        <v>136</v>
      </c>
      <c r="Y135" s="124" t="s">
        <v>414</v>
      </c>
      <c r="Z135" s="133">
        <v>170</v>
      </c>
      <c r="AA135" s="124"/>
      <c r="AB135" s="124"/>
      <c r="AC135" s="124"/>
      <c r="AD135" s="124"/>
    </row>
    <row r="136" spans="1:255" ht="15" customHeight="1" x14ac:dyDescent="0.15">
      <c r="A136" s="134" t="s">
        <v>1406</v>
      </c>
      <c r="B136" s="124" t="s">
        <v>568</v>
      </c>
      <c r="C136" s="124" t="s">
        <v>712</v>
      </c>
      <c r="D136" s="124" t="s">
        <v>1066</v>
      </c>
      <c r="E136" s="165" t="s">
        <v>1142</v>
      </c>
      <c r="F136" s="124" t="s">
        <v>1141</v>
      </c>
      <c r="G136" s="127">
        <v>85.5</v>
      </c>
      <c r="H136" s="127">
        <v>0</v>
      </c>
      <c r="I136" s="127">
        <v>85.5</v>
      </c>
      <c r="J136" s="127">
        <v>75.941747572815501</v>
      </c>
      <c r="K136" s="127">
        <v>0</v>
      </c>
      <c r="L136" s="127">
        <v>75.941747572815501</v>
      </c>
      <c r="M136" s="127">
        <v>81.599999999999994</v>
      </c>
      <c r="N136" s="127">
        <v>0</v>
      </c>
      <c r="O136" s="127">
        <v>81.599999999999994</v>
      </c>
      <c r="P136" s="127">
        <v>0</v>
      </c>
      <c r="Q136" s="127">
        <v>0</v>
      </c>
      <c r="R136" s="127">
        <v>0</v>
      </c>
      <c r="S136" s="127">
        <v>24</v>
      </c>
      <c r="T136" s="127">
        <v>0</v>
      </c>
      <c r="U136" s="127">
        <v>24</v>
      </c>
      <c r="V136" s="125">
        <f t="shared" si="4"/>
        <v>70.786310679611631</v>
      </c>
      <c r="W136" s="126">
        <v>132</v>
      </c>
      <c r="X136" s="124">
        <f>VLOOKUP(F136,[5]Sheet8!$A$2:$C$171,3,0)</f>
        <v>103</v>
      </c>
      <c r="Y136" s="124" t="s">
        <v>402</v>
      </c>
      <c r="Z136" s="133">
        <v>170</v>
      </c>
      <c r="AA136" s="124"/>
      <c r="AB136" s="124"/>
      <c r="AC136" s="124"/>
      <c r="AD136" s="124"/>
    </row>
    <row r="137" spans="1:255" ht="15" customHeight="1" x14ac:dyDescent="0.15">
      <c r="A137" s="134" t="s">
        <v>1406</v>
      </c>
      <c r="B137" s="124" t="s">
        <v>568</v>
      </c>
      <c r="C137" s="124" t="s">
        <v>712</v>
      </c>
      <c r="D137" s="124" t="s">
        <v>1072</v>
      </c>
      <c r="E137" s="165" t="s">
        <v>1140</v>
      </c>
      <c r="F137" s="124" t="s">
        <v>1139</v>
      </c>
      <c r="G137" s="127">
        <v>83.8333333333333</v>
      </c>
      <c r="H137" s="127">
        <v>-3.3333333333302999E-3</v>
      </c>
      <c r="I137" s="127">
        <v>83.83</v>
      </c>
      <c r="J137" s="127">
        <v>74.174757281553397</v>
      </c>
      <c r="K137" s="127">
        <v>0.99524271844660495</v>
      </c>
      <c r="L137" s="127">
        <v>75.17</v>
      </c>
      <c r="M137" s="127">
        <v>81.45</v>
      </c>
      <c r="N137" s="127">
        <v>0</v>
      </c>
      <c r="O137" s="127">
        <v>81.45</v>
      </c>
      <c r="P137" s="127">
        <v>25</v>
      </c>
      <c r="Q137" s="127">
        <v>0</v>
      </c>
      <c r="R137" s="127">
        <v>25</v>
      </c>
      <c r="S137" s="127">
        <v>12</v>
      </c>
      <c r="T137" s="127">
        <v>0</v>
      </c>
      <c r="U137" s="127">
        <v>12</v>
      </c>
      <c r="V137" s="125">
        <f t="shared" si="4"/>
        <v>70.682999999999993</v>
      </c>
      <c r="W137" s="126">
        <v>133</v>
      </c>
      <c r="X137" s="124">
        <f>VLOOKUP(F137,[5]Sheet8!$A$2:$C$171,3,0)</f>
        <v>119</v>
      </c>
      <c r="Y137" s="124" t="s">
        <v>414</v>
      </c>
      <c r="Z137" s="133">
        <v>170</v>
      </c>
      <c r="AA137" s="124"/>
      <c r="AB137" s="124"/>
      <c r="AC137" s="124"/>
      <c r="AD137" s="124"/>
    </row>
    <row r="138" spans="1:255" ht="15" customHeight="1" x14ac:dyDescent="0.15">
      <c r="A138" s="134" t="s">
        <v>1406</v>
      </c>
      <c r="B138" s="124" t="s">
        <v>568</v>
      </c>
      <c r="C138" s="124" t="s">
        <v>712</v>
      </c>
      <c r="D138" s="124" t="s">
        <v>1069</v>
      </c>
      <c r="E138" s="165" t="s">
        <v>1138</v>
      </c>
      <c r="F138" s="124" t="s">
        <v>1137</v>
      </c>
      <c r="G138" s="127">
        <v>86</v>
      </c>
      <c r="H138" s="127">
        <v>0</v>
      </c>
      <c r="I138" s="127">
        <v>86</v>
      </c>
      <c r="J138" s="127">
        <v>75.339805825242706</v>
      </c>
      <c r="K138" s="127">
        <v>1</v>
      </c>
      <c r="L138" s="127">
        <v>76.339805825242706</v>
      </c>
      <c r="M138" s="127">
        <v>85.424999999999997</v>
      </c>
      <c r="N138" s="127">
        <v>0</v>
      </c>
      <c r="O138" s="127">
        <v>85.424999999999997</v>
      </c>
      <c r="P138" s="127">
        <v>0</v>
      </c>
      <c r="Q138" s="127">
        <v>10</v>
      </c>
      <c r="R138" s="127">
        <v>10</v>
      </c>
      <c r="S138" s="127">
        <v>0</v>
      </c>
      <c r="T138" s="127">
        <v>0</v>
      </c>
      <c r="U138" s="127">
        <v>0</v>
      </c>
      <c r="V138" s="125">
        <f t="shared" si="4"/>
        <v>70.626104368932019</v>
      </c>
      <c r="W138" s="126">
        <v>134</v>
      </c>
      <c r="X138" s="124">
        <f>VLOOKUP(F138,[5]Sheet8!$A$2:$C$171,3,0)</f>
        <v>110</v>
      </c>
      <c r="Y138" s="124" t="s">
        <v>414</v>
      </c>
      <c r="Z138" s="133">
        <v>170</v>
      </c>
      <c r="AA138" s="124"/>
      <c r="AB138" s="124"/>
      <c r="AC138" s="124"/>
      <c r="AD138" s="124"/>
    </row>
    <row r="139" spans="1:255" ht="15" customHeight="1" x14ac:dyDescent="0.15">
      <c r="A139" s="134" t="s">
        <v>1406</v>
      </c>
      <c r="B139" s="124" t="s">
        <v>568</v>
      </c>
      <c r="C139" s="124" t="s">
        <v>712</v>
      </c>
      <c r="D139" s="124" t="s">
        <v>1063</v>
      </c>
      <c r="E139" s="165" t="s">
        <v>1136</v>
      </c>
      <c r="F139" s="124" t="s">
        <v>1135</v>
      </c>
      <c r="G139" s="127">
        <v>85.17</v>
      </c>
      <c r="H139" s="127">
        <v>0</v>
      </c>
      <c r="I139" s="127">
        <v>85.17</v>
      </c>
      <c r="J139" s="127">
        <v>67.844660194174807</v>
      </c>
      <c r="K139" s="127">
        <v>0</v>
      </c>
      <c r="L139" s="127">
        <v>67.844660194174807</v>
      </c>
      <c r="M139" s="127">
        <v>82.55</v>
      </c>
      <c r="N139" s="127">
        <v>0</v>
      </c>
      <c r="O139" s="127">
        <v>82.55</v>
      </c>
      <c r="P139" s="127">
        <v>60</v>
      </c>
      <c r="Q139" s="127">
        <v>7</v>
      </c>
      <c r="R139" s="127">
        <v>67</v>
      </c>
      <c r="S139" s="127">
        <v>60</v>
      </c>
      <c r="T139" s="127">
        <v>10</v>
      </c>
      <c r="U139" s="127">
        <v>70</v>
      </c>
      <c r="V139" s="125">
        <f t="shared" si="4"/>
        <v>70.377995145631104</v>
      </c>
      <c r="W139" s="126">
        <v>135</v>
      </c>
      <c r="X139" s="124">
        <f>VLOOKUP(F139,[5]Sheet8!$A$2:$C$171,3,0)</f>
        <v>154</v>
      </c>
      <c r="Y139" s="124" t="s">
        <v>414</v>
      </c>
      <c r="Z139" s="133">
        <v>170</v>
      </c>
      <c r="AA139" s="124"/>
      <c r="AB139" s="124"/>
      <c r="AC139" s="124"/>
      <c r="AD139" s="124"/>
    </row>
    <row r="140" spans="1:255" ht="15" customHeight="1" x14ac:dyDescent="0.15">
      <c r="A140" s="134" t="s">
        <v>1406</v>
      </c>
      <c r="B140" s="124" t="s">
        <v>568</v>
      </c>
      <c r="C140" s="124" t="s">
        <v>712</v>
      </c>
      <c r="D140" s="124" t="s">
        <v>1066</v>
      </c>
      <c r="E140" s="165" t="s">
        <v>1134</v>
      </c>
      <c r="F140" s="124" t="s">
        <v>1133</v>
      </c>
      <c r="G140" s="127">
        <v>86</v>
      </c>
      <c r="H140" s="127">
        <v>0</v>
      </c>
      <c r="I140" s="127">
        <v>86</v>
      </c>
      <c r="J140" s="127">
        <v>76.951456310679603</v>
      </c>
      <c r="K140" s="127">
        <v>0</v>
      </c>
      <c r="L140" s="127">
        <v>76.951456310679603</v>
      </c>
      <c r="M140" s="127">
        <v>63.2</v>
      </c>
      <c r="N140" s="127">
        <v>0</v>
      </c>
      <c r="O140" s="127">
        <v>63.2</v>
      </c>
      <c r="P140" s="127">
        <v>0</v>
      </c>
      <c r="Q140" s="127">
        <v>0</v>
      </c>
      <c r="R140" s="127">
        <v>0</v>
      </c>
      <c r="S140" s="127">
        <v>18</v>
      </c>
      <c r="T140" s="127">
        <v>0</v>
      </c>
      <c r="U140" s="127">
        <v>18</v>
      </c>
      <c r="V140" s="125">
        <f t="shared" si="4"/>
        <v>70.373592233009703</v>
      </c>
      <c r="W140" s="126">
        <v>136</v>
      </c>
      <c r="X140" s="124">
        <f>VLOOKUP(F140,[5]Sheet8!$A$2:$C$171,3,0)</f>
        <v>95</v>
      </c>
      <c r="Y140" s="124" t="s">
        <v>414</v>
      </c>
      <c r="Z140" s="133">
        <v>170</v>
      </c>
      <c r="AA140" s="124"/>
      <c r="AB140" s="124"/>
      <c r="AC140" s="124"/>
      <c r="AD140" s="124"/>
    </row>
    <row r="141" spans="1:255" ht="15" customHeight="1" x14ac:dyDescent="0.15">
      <c r="A141" s="134" t="s">
        <v>1406</v>
      </c>
      <c r="B141" s="124" t="s">
        <v>568</v>
      </c>
      <c r="C141" s="124" t="s">
        <v>712</v>
      </c>
      <c r="D141" s="124" t="s">
        <v>1066</v>
      </c>
      <c r="E141" s="165" t="s">
        <v>1132</v>
      </c>
      <c r="F141" s="124" t="s">
        <v>1131</v>
      </c>
      <c r="G141" s="127">
        <v>85</v>
      </c>
      <c r="H141" s="127">
        <v>0</v>
      </c>
      <c r="I141" s="127">
        <v>85</v>
      </c>
      <c r="J141" s="127">
        <v>73.349514563106794</v>
      </c>
      <c r="K141" s="127">
        <v>0</v>
      </c>
      <c r="L141" s="127">
        <v>73.349514563106794</v>
      </c>
      <c r="M141" s="127">
        <v>71.650000000000006</v>
      </c>
      <c r="N141" s="127">
        <v>0</v>
      </c>
      <c r="O141" s="127">
        <v>71.650000000000006</v>
      </c>
      <c r="P141" s="127">
        <v>0</v>
      </c>
      <c r="Q141" s="127">
        <v>0</v>
      </c>
      <c r="R141" s="127">
        <v>0</v>
      </c>
      <c r="S141" s="127">
        <v>60</v>
      </c>
      <c r="T141" s="127">
        <v>0</v>
      </c>
      <c r="U141" s="127">
        <v>60</v>
      </c>
      <c r="V141" s="125">
        <f t="shared" si="4"/>
        <v>70.094635922330099</v>
      </c>
      <c r="W141" s="126">
        <v>137</v>
      </c>
      <c r="X141" s="124">
        <f>VLOOKUP(F141,[5]Sheet8!$A$2:$C$171,3,0)</f>
        <v>122</v>
      </c>
      <c r="Y141" s="124" t="s">
        <v>414</v>
      </c>
      <c r="Z141" s="133">
        <v>170</v>
      </c>
      <c r="AA141" s="124"/>
      <c r="AB141" s="124"/>
      <c r="AC141" s="124"/>
      <c r="AD141" s="124"/>
    </row>
    <row r="142" spans="1:255" ht="15" customHeight="1" x14ac:dyDescent="0.15">
      <c r="A142" s="134" t="s">
        <v>1406</v>
      </c>
      <c r="B142" s="124" t="s">
        <v>568</v>
      </c>
      <c r="C142" s="124" t="s">
        <v>712</v>
      </c>
      <c r="D142" s="124" t="s">
        <v>1066</v>
      </c>
      <c r="E142" s="165">
        <v>2537110059</v>
      </c>
      <c r="F142" s="124" t="s">
        <v>1130</v>
      </c>
      <c r="G142" s="127">
        <v>84.83</v>
      </c>
      <c r="H142" s="127">
        <v>0</v>
      </c>
      <c r="I142" s="127">
        <v>84.83</v>
      </c>
      <c r="J142" s="127">
        <v>73.504854368932001</v>
      </c>
      <c r="K142" s="127">
        <v>0</v>
      </c>
      <c r="L142" s="127">
        <v>73.504854368932001</v>
      </c>
      <c r="M142" s="127">
        <v>71.7</v>
      </c>
      <c r="N142" s="127">
        <v>0</v>
      </c>
      <c r="O142" s="127">
        <v>71.7</v>
      </c>
      <c r="P142" s="127">
        <v>0</v>
      </c>
      <c r="Q142" s="127">
        <v>0</v>
      </c>
      <c r="R142" s="127">
        <v>0</v>
      </c>
      <c r="S142" s="127">
        <v>54</v>
      </c>
      <c r="T142" s="127">
        <v>0</v>
      </c>
      <c r="U142" s="127">
        <v>54</v>
      </c>
      <c r="V142" s="125">
        <f t="shared" si="4"/>
        <v>69.896640776699002</v>
      </c>
      <c r="W142" s="126">
        <v>138</v>
      </c>
      <c r="X142" s="124">
        <f>VLOOKUP(F142,[5]Sheet8!$A$2:$C$171,3,0)</f>
        <v>121</v>
      </c>
      <c r="Y142" s="124" t="s">
        <v>414</v>
      </c>
      <c r="Z142" s="133">
        <v>170</v>
      </c>
      <c r="AA142" s="124"/>
      <c r="AB142" s="124"/>
      <c r="AC142" s="124"/>
      <c r="AD142" s="124"/>
    </row>
    <row r="143" spans="1:255" ht="15" customHeight="1" x14ac:dyDescent="0.15">
      <c r="A143" s="134" t="s">
        <v>1406</v>
      </c>
      <c r="B143" s="124" t="s">
        <v>568</v>
      </c>
      <c r="C143" s="124" t="s">
        <v>712</v>
      </c>
      <c r="D143" s="124" t="s">
        <v>1072</v>
      </c>
      <c r="E143" s="165" t="s">
        <v>1129</v>
      </c>
      <c r="F143" s="124" t="s">
        <v>1128</v>
      </c>
      <c r="G143" s="127">
        <v>85.1666666666667</v>
      </c>
      <c r="H143" s="127">
        <v>1.0333333333333301</v>
      </c>
      <c r="I143" s="127">
        <v>86.2</v>
      </c>
      <c r="J143" s="127">
        <v>70.3106796116505</v>
      </c>
      <c r="K143" s="127">
        <v>0.99932038834951697</v>
      </c>
      <c r="L143" s="127">
        <v>71.31</v>
      </c>
      <c r="M143" s="127">
        <v>70.55</v>
      </c>
      <c r="N143" s="127">
        <v>0</v>
      </c>
      <c r="O143" s="127">
        <v>70.55</v>
      </c>
      <c r="P143" s="127">
        <v>25</v>
      </c>
      <c r="Q143" s="127">
        <v>0</v>
      </c>
      <c r="R143" s="127">
        <v>25</v>
      </c>
      <c r="S143" s="127">
        <v>60</v>
      </c>
      <c r="T143" s="127">
        <v>0</v>
      </c>
      <c r="U143" s="127">
        <v>60</v>
      </c>
      <c r="V143" s="125">
        <f t="shared" si="4"/>
        <v>69.88000000000001</v>
      </c>
      <c r="W143" s="126">
        <v>139</v>
      </c>
      <c r="X143" s="124">
        <f>VLOOKUP(F143,[5]Sheet8!$A$2:$C$171,3,0)</f>
        <v>145</v>
      </c>
      <c r="Y143" s="124" t="s">
        <v>414</v>
      </c>
      <c r="Z143" s="133">
        <v>170</v>
      </c>
      <c r="AA143" s="124"/>
      <c r="AB143" s="124"/>
      <c r="AC143" s="124"/>
      <c r="AD143" s="124"/>
    </row>
    <row r="144" spans="1:255" ht="15" customHeight="1" x14ac:dyDescent="0.15">
      <c r="A144" s="134" t="s">
        <v>1406</v>
      </c>
      <c r="B144" s="124" t="s">
        <v>568</v>
      </c>
      <c r="C144" s="124" t="s">
        <v>712</v>
      </c>
      <c r="D144" s="124" t="s">
        <v>1072</v>
      </c>
      <c r="E144" s="165" t="s">
        <v>1127</v>
      </c>
      <c r="F144" s="124" t="s">
        <v>1126</v>
      </c>
      <c r="G144" s="127">
        <v>84</v>
      </c>
      <c r="H144" s="127">
        <v>0.5</v>
      </c>
      <c r="I144" s="127">
        <v>84.5</v>
      </c>
      <c r="J144" s="127">
        <v>71.766990291262104</v>
      </c>
      <c r="K144" s="127">
        <v>1.00300970873786</v>
      </c>
      <c r="L144" s="127">
        <v>72.77</v>
      </c>
      <c r="M144" s="127">
        <v>68.95</v>
      </c>
      <c r="N144" s="127">
        <v>0</v>
      </c>
      <c r="O144" s="127">
        <v>68.95</v>
      </c>
      <c r="P144" s="127">
        <v>45</v>
      </c>
      <c r="Q144" s="127">
        <v>0</v>
      </c>
      <c r="R144" s="127">
        <v>45</v>
      </c>
      <c r="S144" s="127">
        <v>18</v>
      </c>
      <c r="T144" s="127">
        <v>0</v>
      </c>
      <c r="U144" s="127">
        <v>18</v>
      </c>
      <c r="V144" s="125">
        <f t="shared" si="4"/>
        <v>69.625000000000014</v>
      </c>
      <c r="W144" s="126">
        <v>140</v>
      </c>
      <c r="X144" s="124">
        <f>VLOOKUP(F144,[5]Sheet8!$A$2:$C$171,3,0)</f>
        <v>135</v>
      </c>
      <c r="Y144" s="124" t="s">
        <v>414</v>
      </c>
      <c r="Z144" s="133">
        <v>170</v>
      </c>
      <c r="AA144" s="124"/>
      <c r="AB144" s="124"/>
      <c r="AC144" s="124"/>
      <c r="AD144" s="124"/>
    </row>
    <row r="145" spans="1:255" ht="15" customHeight="1" x14ac:dyDescent="0.15">
      <c r="A145" s="134" t="s">
        <v>1406</v>
      </c>
      <c r="B145" s="124" t="s">
        <v>568</v>
      </c>
      <c r="C145" s="124" t="s">
        <v>712</v>
      </c>
      <c r="D145" s="124" t="s">
        <v>1066</v>
      </c>
      <c r="E145" s="165" t="s">
        <v>1125</v>
      </c>
      <c r="F145" s="124" t="s">
        <v>1124</v>
      </c>
      <c r="G145" s="127">
        <v>85.83</v>
      </c>
      <c r="H145" s="127">
        <v>0</v>
      </c>
      <c r="I145" s="127">
        <v>85.83</v>
      </c>
      <c r="J145" s="127">
        <v>76.747572815533999</v>
      </c>
      <c r="K145" s="127">
        <v>0</v>
      </c>
      <c r="L145" s="127">
        <v>76.747572815533999</v>
      </c>
      <c r="M145" s="127">
        <v>56.375</v>
      </c>
      <c r="N145" s="127">
        <v>0</v>
      </c>
      <c r="O145" s="127">
        <v>56.375</v>
      </c>
      <c r="P145" s="127">
        <v>0</v>
      </c>
      <c r="Q145" s="127">
        <v>0</v>
      </c>
      <c r="R145" s="127">
        <v>0</v>
      </c>
      <c r="S145" s="127">
        <v>0</v>
      </c>
      <c r="T145" s="127">
        <v>0</v>
      </c>
      <c r="U145" s="127">
        <v>0</v>
      </c>
      <c r="V145" s="125">
        <f t="shared" si="4"/>
        <v>68.962429611650492</v>
      </c>
      <c r="W145" s="126">
        <v>141</v>
      </c>
      <c r="X145" s="124">
        <f>VLOOKUP(F145,[5]Sheet8!$A$2:$C$171,3,0)</f>
        <v>97</v>
      </c>
      <c r="Y145" s="124" t="s">
        <v>414</v>
      </c>
      <c r="Z145" s="133">
        <v>170</v>
      </c>
      <c r="AA145" s="124"/>
      <c r="AB145" s="124"/>
      <c r="AC145" s="124"/>
      <c r="AD145" s="124"/>
    </row>
    <row r="146" spans="1:255" ht="15" customHeight="1" x14ac:dyDescent="0.15">
      <c r="A146" s="134" t="s">
        <v>1406</v>
      </c>
      <c r="B146" s="124" t="s">
        <v>568</v>
      </c>
      <c r="C146" s="124" t="s">
        <v>712</v>
      </c>
      <c r="D146" s="124" t="s">
        <v>1072</v>
      </c>
      <c r="E146" s="165" t="s">
        <v>1123</v>
      </c>
      <c r="F146" s="124" t="s">
        <v>1122</v>
      </c>
      <c r="G146" s="127">
        <v>84.8333333333333</v>
      </c>
      <c r="H146" s="127">
        <v>0.96666666666666901</v>
      </c>
      <c r="I146" s="127">
        <v>85.8</v>
      </c>
      <c r="J146" s="127">
        <v>67.203883495145604</v>
      </c>
      <c r="K146" s="127">
        <v>0.99611650485437098</v>
      </c>
      <c r="L146" s="127">
        <v>68.2</v>
      </c>
      <c r="M146" s="127">
        <v>60</v>
      </c>
      <c r="N146" s="127">
        <v>0</v>
      </c>
      <c r="O146" s="127">
        <v>60</v>
      </c>
      <c r="P146" s="127">
        <v>60</v>
      </c>
      <c r="Q146" s="127">
        <v>0</v>
      </c>
      <c r="R146" s="127">
        <v>60</v>
      </c>
      <c r="S146" s="127">
        <v>60</v>
      </c>
      <c r="T146" s="127">
        <v>0</v>
      </c>
      <c r="U146" s="127">
        <v>60</v>
      </c>
      <c r="V146" s="125">
        <f t="shared" si="4"/>
        <v>68.73</v>
      </c>
      <c r="W146" s="126">
        <v>142</v>
      </c>
      <c r="X146" s="124">
        <f>VLOOKUP(F146,[5]Sheet8!$A$2:$C$171,3,0)</f>
        <v>156</v>
      </c>
      <c r="Y146" s="124" t="s">
        <v>414</v>
      </c>
      <c r="Z146" s="133">
        <v>170</v>
      </c>
      <c r="AA146" s="124"/>
      <c r="AB146" s="124"/>
      <c r="AC146" s="124"/>
      <c r="AD146" s="124"/>
    </row>
    <row r="147" spans="1:255" ht="15" customHeight="1" x14ac:dyDescent="0.15">
      <c r="A147" s="134" t="s">
        <v>1406</v>
      </c>
      <c r="B147" s="124" t="s">
        <v>568</v>
      </c>
      <c r="C147" s="124" t="s">
        <v>712</v>
      </c>
      <c r="D147" s="124" t="s">
        <v>1085</v>
      </c>
      <c r="E147" s="165" t="s">
        <v>1121</v>
      </c>
      <c r="F147" s="124" t="s">
        <v>1120</v>
      </c>
      <c r="G147" s="127">
        <v>85.9166666666667</v>
      </c>
      <c r="H147" s="127">
        <v>0.5</v>
      </c>
      <c r="I147" s="127">
        <v>86.4166666666667</v>
      </c>
      <c r="J147" s="127">
        <v>73.135922330097102</v>
      </c>
      <c r="K147" s="127">
        <v>1</v>
      </c>
      <c r="L147" s="127">
        <v>74.135922330097102</v>
      </c>
      <c r="M147" s="127">
        <v>75.599999999999994</v>
      </c>
      <c r="N147" s="127">
        <v>0</v>
      </c>
      <c r="O147" s="127">
        <v>75.599999999999994</v>
      </c>
      <c r="P147" s="127">
        <v>0</v>
      </c>
      <c r="Q147" s="127">
        <v>0</v>
      </c>
      <c r="R147" s="127">
        <v>0</v>
      </c>
      <c r="S147" s="127">
        <v>0</v>
      </c>
      <c r="T147" s="127">
        <v>5</v>
      </c>
      <c r="U147" s="127">
        <v>5</v>
      </c>
      <c r="V147" s="125">
        <f t="shared" si="4"/>
        <v>68.27360841423949</v>
      </c>
      <c r="W147" s="126">
        <v>143</v>
      </c>
      <c r="X147" s="124">
        <f>VLOOKUP(F147,[5]Sheet8!$A$2:$C$171,3,0)</f>
        <v>124</v>
      </c>
      <c r="Y147" s="124" t="s">
        <v>402</v>
      </c>
      <c r="Z147" s="133">
        <v>170</v>
      </c>
      <c r="AA147" s="124"/>
      <c r="AB147" s="124"/>
      <c r="AC147" s="124"/>
      <c r="AD147" s="124"/>
    </row>
    <row r="148" spans="1:255" ht="15" customHeight="1" x14ac:dyDescent="0.15">
      <c r="A148" s="134" t="s">
        <v>1406</v>
      </c>
      <c r="B148" s="124" t="s">
        <v>568</v>
      </c>
      <c r="C148" s="124" t="s">
        <v>712</v>
      </c>
      <c r="D148" s="124" t="s">
        <v>1085</v>
      </c>
      <c r="E148" s="165" t="s">
        <v>1119</v>
      </c>
      <c r="F148" s="124" t="s">
        <v>1118</v>
      </c>
      <c r="G148" s="127">
        <v>83.5</v>
      </c>
      <c r="H148" s="127">
        <v>0</v>
      </c>
      <c r="I148" s="127">
        <v>83.5</v>
      </c>
      <c r="J148" s="127">
        <v>68.504854368932001</v>
      </c>
      <c r="K148" s="127">
        <v>1</v>
      </c>
      <c r="L148" s="127">
        <v>69.504854368932001</v>
      </c>
      <c r="M148" s="127">
        <v>83.5</v>
      </c>
      <c r="N148" s="127">
        <v>0</v>
      </c>
      <c r="O148" s="127">
        <v>83.5</v>
      </c>
      <c r="P148" s="127">
        <v>25</v>
      </c>
      <c r="Q148" s="127">
        <v>2.5</v>
      </c>
      <c r="R148" s="127">
        <v>27.5</v>
      </c>
      <c r="S148" s="127">
        <v>42</v>
      </c>
      <c r="T148" s="127">
        <v>0</v>
      </c>
      <c r="U148" s="127">
        <v>42</v>
      </c>
      <c r="V148" s="125">
        <f t="shared" si="4"/>
        <v>68.128640776699001</v>
      </c>
      <c r="W148" s="126">
        <v>144</v>
      </c>
      <c r="X148" s="124">
        <f>VLOOKUP(F148,[5]Sheet8!$A$2:$C$171,3,0)</f>
        <v>151</v>
      </c>
      <c r="Y148" s="124" t="s">
        <v>414</v>
      </c>
      <c r="Z148" s="133">
        <v>170</v>
      </c>
      <c r="AA148" s="124"/>
      <c r="AB148" s="124"/>
      <c r="AC148" s="124"/>
      <c r="AD148" s="124"/>
    </row>
    <row r="149" spans="1:255" ht="15" customHeight="1" x14ac:dyDescent="0.15">
      <c r="A149" s="134" t="s">
        <v>1406</v>
      </c>
      <c r="B149" s="124" t="s">
        <v>568</v>
      </c>
      <c r="C149" s="124" t="s">
        <v>712</v>
      </c>
      <c r="D149" s="124" t="s">
        <v>1085</v>
      </c>
      <c r="E149" s="165" t="s">
        <v>1117</v>
      </c>
      <c r="F149" s="124" t="s">
        <v>1116</v>
      </c>
      <c r="G149" s="127">
        <v>85</v>
      </c>
      <c r="H149" s="127">
        <v>0</v>
      </c>
      <c r="I149" s="127">
        <v>85</v>
      </c>
      <c r="J149" s="127">
        <v>70.6893203883495</v>
      </c>
      <c r="K149" s="127">
        <v>1</v>
      </c>
      <c r="L149" s="127">
        <v>71.6893203883495</v>
      </c>
      <c r="M149" s="127">
        <v>78</v>
      </c>
      <c r="N149" s="127">
        <v>0</v>
      </c>
      <c r="O149" s="127">
        <v>78</v>
      </c>
      <c r="P149" s="127">
        <v>25</v>
      </c>
      <c r="Q149" s="127">
        <v>4</v>
      </c>
      <c r="R149" s="127">
        <v>29</v>
      </c>
      <c r="S149" s="127">
        <v>0</v>
      </c>
      <c r="T149" s="127">
        <v>10</v>
      </c>
      <c r="U149" s="127">
        <v>10</v>
      </c>
      <c r="V149" s="125">
        <f t="shared" si="4"/>
        <v>68.116990291262127</v>
      </c>
      <c r="W149" s="126">
        <v>145</v>
      </c>
      <c r="X149" s="124">
        <f>VLOOKUP(F149,[5]Sheet8!$A$2:$C$171,3,0)</f>
        <v>142</v>
      </c>
      <c r="Y149" s="124" t="s">
        <v>414</v>
      </c>
      <c r="Z149" s="133">
        <v>170</v>
      </c>
      <c r="AA149" s="124"/>
      <c r="AB149" s="124"/>
      <c r="AC149" s="124"/>
      <c r="AD149" s="124"/>
    </row>
    <row r="150" spans="1:255" ht="15" customHeight="1" x14ac:dyDescent="0.15">
      <c r="A150" s="134" t="s">
        <v>1406</v>
      </c>
      <c r="B150" s="124" t="s">
        <v>568</v>
      </c>
      <c r="C150" s="124" t="s">
        <v>712</v>
      </c>
      <c r="D150" s="124" t="s">
        <v>1066</v>
      </c>
      <c r="E150" s="165" t="s">
        <v>1115</v>
      </c>
      <c r="F150" s="124" t="s">
        <v>1114</v>
      </c>
      <c r="G150" s="127">
        <v>85.17</v>
      </c>
      <c r="H150" s="127">
        <v>0</v>
      </c>
      <c r="I150" s="127">
        <v>85.17</v>
      </c>
      <c r="J150" s="127">
        <v>74.825242718446603</v>
      </c>
      <c r="K150" s="127">
        <v>0</v>
      </c>
      <c r="L150" s="127">
        <v>74.825242718446603</v>
      </c>
      <c r="M150" s="127">
        <v>60.25</v>
      </c>
      <c r="N150" s="127">
        <v>0</v>
      </c>
      <c r="O150" s="127">
        <v>60.25</v>
      </c>
      <c r="P150" s="127">
        <v>0</v>
      </c>
      <c r="Q150" s="127">
        <v>0</v>
      </c>
      <c r="R150" s="127">
        <v>0</v>
      </c>
      <c r="S150" s="127">
        <v>0</v>
      </c>
      <c r="T150" s="127">
        <v>0</v>
      </c>
      <c r="U150" s="127">
        <v>0</v>
      </c>
      <c r="V150" s="125">
        <f t="shared" si="4"/>
        <v>67.648432038834954</v>
      </c>
      <c r="W150" s="126">
        <v>146</v>
      </c>
      <c r="X150" s="124">
        <f>VLOOKUP(F150,[5]Sheet8!$A$2:$C$171,3,0)</f>
        <v>118</v>
      </c>
      <c r="Y150" s="124" t="s">
        <v>414</v>
      </c>
      <c r="Z150" s="133">
        <v>170</v>
      </c>
      <c r="AA150" s="124"/>
      <c r="AB150" s="124"/>
      <c r="AC150" s="124"/>
      <c r="AD150" s="124"/>
    </row>
    <row r="151" spans="1:255" ht="15" customHeight="1" x14ac:dyDescent="0.15">
      <c r="A151" s="134" t="s">
        <v>1406</v>
      </c>
      <c r="B151" s="124" t="s">
        <v>568</v>
      </c>
      <c r="C151" s="124" t="s">
        <v>712</v>
      </c>
      <c r="D151" s="124" t="s">
        <v>1063</v>
      </c>
      <c r="E151" s="165" t="s">
        <v>1113</v>
      </c>
      <c r="F151" s="124" t="s">
        <v>1112</v>
      </c>
      <c r="G151" s="127">
        <v>84.17</v>
      </c>
      <c r="H151" s="127">
        <v>3</v>
      </c>
      <c r="I151" s="127">
        <v>87.17</v>
      </c>
      <c r="J151" s="127">
        <v>64.640776699029104</v>
      </c>
      <c r="K151" s="127">
        <v>1</v>
      </c>
      <c r="L151" s="127">
        <v>65.640776699029104</v>
      </c>
      <c r="M151" s="127">
        <v>69.275000000000006</v>
      </c>
      <c r="N151" s="127">
        <v>0</v>
      </c>
      <c r="O151" s="127">
        <v>69.275000000000006</v>
      </c>
      <c r="P151" s="127">
        <v>60</v>
      </c>
      <c r="Q151" s="127">
        <v>0</v>
      </c>
      <c r="R151" s="127">
        <v>60</v>
      </c>
      <c r="S151" s="127">
        <v>60</v>
      </c>
      <c r="T151" s="127">
        <v>1.5</v>
      </c>
      <c r="U151" s="127">
        <v>61.5</v>
      </c>
      <c r="V151" s="125">
        <f t="shared" si="4"/>
        <v>67.486332524271816</v>
      </c>
      <c r="W151" s="126">
        <v>147</v>
      </c>
      <c r="X151" s="124">
        <f>VLOOKUP(F151,[5]Sheet8!$A$2:$C$171,3,0)</f>
        <v>163</v>
      </c>
      <c r="Y151" s="124" t="s">
        <v>414</v>
      </c>
      <c r="Z151" s="133">
        <v>170</v>
      </c>
      <c r="AA151" s="124"/>
      <c r="AB151" s="124"/>
      <c r="AC151" s="124"/>
      <c r="AD151" s="124"/>
    </row>
    <row r="152" spans="1:255" ht="15" customHeight="1" x14ac:dyDescent="0.15">
      <c r="A152" s="134" t="s">
        <v>1406</v>
      </c>
      <c r="B152" s="124" t="s">
        <v>568</v>
      </c>
      <c r="C152" s="124" t="s">
        <v>712</v>
      </c>
      <c r="D152" s="124" t="s">
        <v>1066</v>
      </c>
      <c r="E152" s="165" t="s">
        <v>1111</v>
      </c>
      <c r="F152" s="124" t="s">
        <v>1110</v>
      </c>
      <c r="G152" s="127">
        <v>84.67</v>
      </c>
      <c r="H152" s="127">
        <v>0</v>
      </c>
      <c r="I152" s="127">
        <v>84.67</v>
      </c>
      <c r="J152" s="127">
        <v>70.737864077669897</v>
      </c>
      <c r="K152" s="127">
        <v>0</v>
      </c>
      <c r="L152" s="127">
        <v>70.737864077669897</v>
      </c>
      <c r="M152" s="127">
        <v>58.45</v>
      </c>
      <c r="N152" s="127">
        <v>0</v>
      </c>
      <c r="O152" s="127">
        <v>58.45</v>
      </c>
      <c r="P152" s="127">
        <v>0</v>
      </c>
      <c r="Q152" s="127">
        <v>0</v>
      </c>
      <c r="R152" s="127">
        <v>0</v>
      </c>
      <c r="S152" s="127">
        <v>60</v>
      </c>
      <c r="T152" s="127">
        <v>0</v>
      </c>
      <c r="U152" s="127">
        <v>60</v>
      </c>
      <c r="V152" s="125">
        <f t="shared" si="4"/>
        <v>67.442898058252425</v>
      </c>
      <c r="W152" s="126">
        <v>148</v>
      </c>
      <c r="X152" s="124">
        <f>VLOOKUP(F152,[5]Sheet8!$A$2:$C$171,3,0)</f>
        <v>141</v>
      </c>
      <c r="Y152" s="124" t="s">
        <v>414</v>
      </c>
      <c r="Z152" s="133">
        <v>170</v>
      </c>
      <c r="AA152" s="124"/>
      <c r="AB152" s="124"/>
      <c r="AC152" s="124"/>
      <c r="AD152" s="124"/>
    </row>
    <row r="153" spans="1:255" ht="15" customHeight="1" x14ac:dyDescent="0.15">
      <c r="A153" s="134" t="s">
        <v>1406</v>
      </c>
      <c r="B153" s="124" t="s">
        <v>568</v>
      </c>
      <c r="C153" s="124" t="s">
        <v>712</v>
      </c>
      <c r="D153" s="124" t="s">
        <v>1085</v>
      </c>
      <c r="E153" s="165" t="s">
        <v>1109</v>
      </c>
      <c r="F153" s="124" t="s">
        <v>1108</v>
      </c>
      <c r="G153" s="127">
        <v>83.5</v>
      </c>
      <c r="H153" s="127">
        <v>0</v>
      </c>
      <c r="I153" s="127">
        <v>83.5</v>
      </c>
      <c r="J153" s="127">
        <v>68.970873786407793</v>
      </c>
      <c r="K153" s="127">
        <v>0</v>
      </c>
      <c r="L153" s="127">
        <v>68.970873786407793</v>
      </c>
      <c r="M153" s="127">
        <v>75.825000000000003</v>
      </c>
      <c r="N153" s="127">
        <v>1</v>
      </c>
      <c r="O153" s="127">
        <v>76.825000000000003</v>
      </c>
      <c r="P153" s="127">
        <v>0</v>
      </c>
      <c r="Q153" s="127">
        <v>0</v>
      </c>
      <c r="R153" s="127">
        <v>0</v>
      </c>
      <c r="S153" s="127">
        <v>48</v>
      </c>
      <c r="T153" s="127">
        <v>5</v>
      </c>
      <c r="U153" s="127">
        <v>53</v>
      </c>
      <c r="V153" s="125">
        <f t="shared" si="4"/>
        <v>66.569405339805854</v>
      </c>
      <c r="W153" s="126">
        <v>149</v>
      </c>
      <c r="X153" s="124">
        <f>VLOOKUP(F153,[5]Sheet8!$A$2:$C$171,3,0)</f>
        <v>149</v>
      </c>
      <c r="Y153" s="124" t="s">
        <v>414</v>
      </c>
      <c r="Z153" s="133">
        <v>170</v>
      </c>
      <c r="AA153" s="124"/>
      <c r="AB153" s="124"/>
      <c r="AC153" s="124"/>
      <c r="AD153" s="124"/>
    </row>
    <row r="154" spans="1:255" ht="15" customHeight="1" x14ac:dyDescent="0.15">
      <c r="A154" s="134" t="s">
        <v>1406</v>
      </c>
      <c r="B154" s="124" t="s">
        <v>568</v>
      </c>
      <c r="C154" s="124" t="s">
        <v>712</v>
      </c>
      <c r="D154" s="124" t="s">
        <v>1069</v>
      </c>
      <c r="E154" s="165" t="s">
        <v>1107</v>
      </c>
      <c r="F154" s="124" t="s">
        <v>1106</v>
      </c>
      <c r="G154" s="127">
        <v>84.5</v>
      </c>
      <c r="H154" s="127">
        <v>1</v>
      </c>
      <c r="I154" s="127">
        <v>85.5</v>
      </c>
      <c r="J154" s="127">
        <v>71.320388349514602</v>
      </c>
      <c r="K154" s="127">
        <v>0</v>
      </c>
      <c r="L154" s="127">
        <v>71.320388349514602</v>
      </c>
      <c r="M154" s="127">
        <v>64.900000000000006</v>
      </c>
      <c r="N154" s="127">
        <v>0</v>
      </c>
      <c r="O154" s="127">
        <v>64.900000000000006</v>
      </c>
      <c r="P154" s="127">
        <v>25</v>
      </c>
      <c r="Q154" s="127">
        <v>0</v>
      </c>
      <c r="R154" s="127">
        <v>25</v>
      </c>
      <c r="S154" s="127">
        <v>0</v>
      </c>
      <c r="T154" s="127">
        <v>0</v>
      </c>
      <c r="U154" s="127">
        <v>0</v>
      </c>
      <c r="V154" s="125">
        <f t="shared" si="4"/>
        <v>66.535291262135956</v>
      </c>
      <c r="W154" s="126">
        <v>150</v>
      </c>
      <c r="X154" s="124">
        <f>VLOOKUP(F154,[5]Sheet8!$A$2:$C$171,3,0)</f>
        <v>138</v>
      </c>
      <c r="Y154" s="124" t="s">
        <v>414</v>
      </c>
      <c r="Z154" s="133">
        <v>170</v>
      </c>
      <c r="AA154" s="124"/>
      <c r="AB154" s="124"/>
      <c r="AC154" s="124"/>
      <c r="AD154" s="124"/>
    </row>
    <row r="155" spans="1:255" ht="15" customHeight="1" x14ac:dyDescent="0.15">
      <c r="A155" s="134" t="s">
        <v>1406</v>
      </c>
      <c r="B155" s="124" t="s">
        <v>568</v>
      </c>
      <c r="C155" s="124" t="s">
        <v>712</v>
      </c>
      <c r="D155" s="124" t="s">
        <v>1066</v>
      </c>
      <c r="E155" s="165" t="s">
        <v>1105</v>
      </c>
      <c r="F155" s="124" t="s">
        <v>1104</v>
      </c>
      <c r="G155" s="127">
        <v>81.5</v>
      </c>
      <c r="H155" s="127">
        <v>0</v>
      </c>
      <c r="I155" s="127">
        <v>81.5</v>
      </c>
      <c r="J155" s="127">
        <v>68.569999999999993</v>
      </c>
      <c r="K155" s="127">
        <v>0</v>
      </c>
      <c r="L155" s="127">
        <v>68.569999999999993</v>
      </c>
      <c r="M155" s="127">
        <v>69.75</v>
      </c>
      <c r="N155" s="127">
        <v>0</v>
      </c>
      <c r="O155" s="127">
        <v>69.75</v>
      </c>
      <c r="P155" s="127">
        <v>0</v>
      </c>
      <c r="Q155" s="127">
        <v>0</v>
      </c>
      <c r="R155" s="127">
        <v>0</v>
      </c>
      <c r="S155" s="127">
        <v>60</v>
      </c>
      <c r="T155" s="127">
        <v>0</v>
      </c>
      <c r="U155" s="127">
        <v>60</v>
      </c>
      <c r="V155" s="125">
        <f t="shared" si="4"/>
        <v>66.064999999999998</v>
      </c>
      <c r="W155" s="126">
        <v>151</v>
      </c>
      <c r="X155" s="124">
        <f>VLOOKUP(F155,[5]Sheet8!$A$2:$C$171,3,0)</f>
        <v>150</v>
      </c>
      <c r="Y155" s="124" t="s">
        <v>402</v>
      </c>
      <c r="Z155" s="133">
        <v>170</v>
      </c>
      <c r="AA155" s="124"/>
      <c r="AB155" s="124"/>
      <c r="AC155" s="124"/>
      <c r="AD155" s="124"/>
      <c r="IP155" s="116"/>
      <c r="IQ155" s="116"/>
      <c r="IR155" s="116"/>
      <c r="IS155" s="116"/>
      <c r="IT155" s="116"/>
      <c r="IU155" s="116"/>
    </row>
    <row r="156" spans="1:255" ht="15" customHeight="1" x14ac:dyDescent="0.15">
      <c r="A156" s="134" t="s">
        <v>1406</v>
      </c>
      <c r="B156" s="124" t="s">
        <v>568</v>
      </c>
      <c r="C156" s="124" t="s">
        <v>712</v>
      </c>
      <c r="D156" s="124" t="s">
        <v>1072</v>
      </c>
      <c r="E156" s="165" t="s">
        <v>1103</v>
      </c>
      <c r="F156" s="124" t="s">
        <v>1102</v>
      </c>
      <c r="G156" s="127">
        <v>83.3333333333333</v>
      </c>
      <c r="H156" s="127">
        <v>0.96666666666666901</v>
      </c>
      <c r="I156" s="127">
        <v>84.3</v>
      </c>
      <c r="J156" s="127">
        <v>67.786407766990294</v>
      </c>
      <c r="K156" s="127">
        <v>1.00359223300971</v>
      </c>
      <c r="L156" s="127">
        <v>68.790000000000006</v>
      </c>
      <c r="M156" s="127">
        <v>57.25</v>
      </c>
      <c r="N156" s="127">
        <v>0</v>
      </c>
      <c r="O156" s="127">
        <v>57.25</v>
      </c>
      <c r="P156" s="127">
        <v>45</v>
      </c>
      <c r="Q156" s="127">
        <v>0</v>
      </c>
      <c r="R156" s="127">
        <v>45</v>
      </c>
      <c r="S156" s="127">
        <v>18</v>
      </c>
      <c r="T156" s="127">
        <v>0</v>
      </c>
      <c r="U156" s="127">
        <v>18</v>
      </c>
      <c r="V156" s="125">
        <f t="shared" si="4"/>
        <v>66.034999999999997</v>
      </c>
      <c r="W156" s="126">
        <v>152</v>
      </c>
      <c r="X156" s="124">
        <f>VLOOKUP(F156,[5]Sheet8!$A$2:$C$171,3,0)</f>
        <v>155</v>
      </c>
      <c r="Y156" s="124" t="s">
        <v>414</v>
      </c>
      <c r="Z156" s="133">
        <v>170</v>
      </c>
      <c r="AA156" s="124"/>
      <c r="AB156" s="124"/>
      <c r="AC156" s="124"/>
      <c r="AD156" s="124"/>
    </row>
    <row r="157" spans="1:255" ht="15" customHeight="1" x14ac:dyDescent="0.15">
      <c r="A157" s="134" t="s">
        <v>1406</v>
      </c>
      <c r="B157" s="124" t="s">
        <v>568</v>
      </c>
      <c r="C157" s="124" t="s">
        <v>712</v>
      </c>
      <c r="D157" s="124" t="s">
        <v>1066</v>
      </c>
      <c r="E157" s="165" t="s">
        <v>1101</v>
      </c>
      <c r="F157" s="124" t="s">
        <v>1100</v>
      </c>
      <c r="G157" s="127">
        <v>84.5</v>
      </c>
      <c r="H157" s="127">
        <v>0</v>
      </c>
      <c r="I157" s="127">
        <v>84.5</v>
      </c>
      <c r="J157" s="127">
        <v>68.427184466019398</v>
      </c>
      <c r="K157" s="127">
        <v>0</v>
      </c>
      <c r="L157" s="127">
        <v>68.427184466019398</v>
      </c>
      <c r="M157" s="127">
        <v>75.599999999999994</v>
      </c>
      <c r="N157" s="127">
        <v>0</v>
      </c>
      <c r="O157" s="127">
        <v>75.599999999999994</v>
      </c>
      <c r="P157" s="127">
        <v>0</v>
      </c>
      <c r="Q157" s="127">
        <v>0</v>
      </c>
      <c r="R157" s="127">
        <v>0</v>
      </c>
      <c r="S157" s="127">
        <v>48</v>
      </c>
      <c r="T157" s="127">
        <v>0</v>
      </c>
      <c r="U157" s="127">
        <v>48</v>
      </c>
      <c r="V157" s="125">
        <f t="shared" si="4"/>
        <v>65.950388349514554</v>
      </c>
      <c r="W157" s="126">
        <v>153</v>
      </c>
      <c r="X157" s="124">
        <f>VLOOKUP(F157,[5]Sheet8!$A$2:$C$171,3,0)</f>
        <v>152</v>
      </c>
      <c r="Y157" s="124" t="s">
        <v>414</v>
      </c>
      <c r="Z157" s="133">
        <v>170</v>
      </c>
      <c r="AA157" s="124"/>
      <c r="AB157" s="124"/>
      <c r="AC157" s="124"/>
      <c r="AD157" s="124"/>
    </row>
    <row r="158" spans="1:255" ht="15" customHeight="1" x14ac:dyDescent="0.15">
      <c r="A158" s="134" t="s">
        <v>1406</v>
      </c>
      <c r="B158" s="124" t="s">
        <v>568</v>
      </c>
      <c r="C158" s="124" t="s">
        <v>712</v>
      </c>
      <c r="D158" s="124" t="s">
        <v>1085</v>
      </c>
      <c r="E158" s="165" t="s">
        <v>1099</v>
      </c>
      <c r="F158" s="124" t="s">
        <v>1098</v>
      </c>
      <c r="G158" s="127">
        <v>83.5833333333333</v>
      </c>
      <c r="H158" s="127">
        <v>0</v>
      </c>
      <c r="I158" s="127">
        <v>83.5833333333333</v>
      </c>
      <c r="J158" s="127">
        <v>70.058252427184499</v>
      </c>
      <c r="K158" s="127">
        <v>0</v>
      </c>
      <c r="L158" s="127">
        <v>70.058252427184499</v>
      </c>
      <c r="M158" s="127">
        <v>78</v>
      </c>
      <c r="N158" s="127">
        <v>0</v>
      </c>
      <c r="O158" s="127">
        <v>78</v>
      </c>
      <c r="P158" s="127">
        <v>0</v>
      </c>
      <c r="Q158" s="127">
        <v>0</v>
      </c>
      <c r="R158" s="127">
        <v>0</v>
      </c>
      <c r="S158" s="127">
        <v>0</v>
      </c>
      <c r="T158" s="127">
        <v>5</v>
      </c>
      <c r="U158" s="127">
        <v>5</v>
      </c>
      <c r="V158" s="125">
        <f t="shared" si="4"/>
        <v>65.052022653721707</v>
      </c>
      <c r="W158" s="126">
        <v>154</v>
      </c>
      <c r="X158" s="124">
        <f>VLOOKUP(F158,[5]Sheet8!$A$2:$C$171,3,0)</f>
        <v>146</v>
      </c>
      <c r="Y158" s="124" t="s">
        <v>414</v>
      </c>
      <c r="Z158" s="133">
        <v>170</v>
      </c>
      <c r="AA158" s="124"/>
      <c r="AB158" s="124"/>
      <c r="AC158" s="124"/>
      <c r="AD158" s="124"/>
    </row>
    <row r="159" spans="1:255" ht="15" customHeight="1" x14ac:dyDescent="0.15">
      <c r="A159" s="134" t="s">
        <v>1406</v>
      </c>
      <c r="B159" s="124" t="s">
        <v>568</v>
      </c>
      <c r="C159" s="124" t="s">
        <v>712</v>
      </c>
      <c r="D159" s="124" t="s">
        <v>1063</v>
      </c>
      <c r="E159" s="165" t="s">
        <v>1097</v>
      </c>
      <c r="F159" s="124" t="s">
        <v>1096</v>
      </c>
      <c r="G159" s="127">
        <v>84.83</v>
      </c>
      <c r="H159" s="127">
        <v>0</v>
      </c>
      <c r="I159" s="127">
        <v>84.83</v>
      </c>
      <c r="J159" s="127">
        <v>70.330097087378604</v>
      </c>
      <c r="K159" s="127">
        <v>0</v>
      </c>
      <c r="L159" s="127">
        <v>70.330097087378604</v>
      </c>
      <c r="M159" s="127">
        <v>71.45</v>
      </c>
      <c r="N159" s="127">
        <v>0</v>
      </c>
      <c r="O159" s="127">
        <v>71.45</v>
      </c>
      <c r="P159" s="127">
        <v>0</v>
      </c>
      <c r="Q159" s="127">
        <v>0</v>
      </c>
      <c r="R159" s="127">
        <v>0</v>
      </c>
      <c r="S159" s="127">
        <v>0</v>
      </c>
      <c r="T159" s="127">
        <v>0</v>
      </c>
      <c r="U159" s="127">
        <v>0</v>
      </c>
      <c r="V159" s="125">
        <f t="shared" si="4"/>
        <v>64.803072815533966</v>
      </c>
      <c r="W159" s="126">
        <v>155</v>
      </c>
      <c r="X159" s="124">
        <f>VLOOKUP(F159,[5]Sheet8!$A$2:$C$171,3,0)</f>
        <v>144</v>
      </c>
      <c r="Y159" s="124" t="s">
        <v>414</v>
      </c>
      <c r="Z159" s="133">
        <v>170</v>
      </c>
      <c r="AA159" s="124"/>
      <c r="AB159" s="124"/>
      <c r="AC159" s="124"/>
      <c r="AD159" s="124"/>
    </row>
    <row r="160" spans="1:255" ht="15" customHeight="1" x14ac:dyDescent="0.15">
      <c r="A160" s="134" t="s">
        <v>1406</v>
      </c>
      <c r="B160" s="124" t="s">
        <v>568</v>
      </c>
      <c r="C160" s="124" t="s">
        <v>712</v>
      </c>
      <c r="D160" s="124" t="s">
        <v>1069</v>
      </c>
      <c r="E160" s="165" t="s">
        <v>1095</v>
      </c>
      <c r="F160" s="124" t="s">
        <v>1094</v>
      </c>
      <c r="G160" s="127">
        <v>84.8333333333333</v>
      </c>
      <c r="H160" s="127">
        <v>0.5</v>
      </c>
      <c r="I160" s="127">
        <v>85.3333333333333</v>
      </c>
      <c r="J160" s="127">
        <v>66.009708737864102</v>
      </c>
      <c r="K160" s="127">
        <v>0</v>
      </c>
      <c r="L160" s="127">
        <v>66.009708737864102</v>
      </c>
      <c r="M160" s="127">
        <v>63.15</v>
      </c>
      <c r="N160" s="127">
        <v>0</v>
      </c>
      <c r="O160" s="127">
        <v>63.15</v>
      </c>
      <c r="P160" s="127">
        <v>0</v>
      </c>
      <c r="Q160" s="127">
        <v>0</v>
      </c>
      <c r="R160" s="127">
        <v>0</v>
      </c>
      <c r="S160" s="127">
        <v>60</v>
      </c>
      <c r="T160" s="127">
        <v>10</v>
      </c>
      <c r="U160" s="127">
        <v>70</v>
      </c>
      <c r="V160" s="125">
        <f t="shared" si="4"/>
        <v>64.698114886731403</v>
      </c>
      <c r="W160" s="126">
        <v>156</v>
      </c>
      <c r="X160" s="124">
        <f>VLOOKUP(F160,[5]Sheet8!$A$2:$C$171,3,0)</f>
        <v>158</v>
      </c>
      <c r="Y160" s="124" t="s">
        <v>414</v>
      </c>
      <c r="Z160" s="133">
        <v>170</v>
      </c>
      <c r="AA160" s="124"/>
      <c r="AB160" s="124"/>
      <c r="AC160" s="124"/>
      <c r="AD160" s="124"/>
    </row>
    <row r="161" spans="1:255" ht="15" customHeight="1" x14ac:dyDescent="0.15">
      <c r="A161" s="134" t="s">
        <v>1406</v>
      </c>
      <c r="B161" s="124" t="s">
        <v>568</v>
      </c>
      <c r="C161" s="124" t="s">
        <v>712</v>
      </c>
      <c r="D161" s="124" t="s">
        <v>1085</v>
      </c>
      <c r="E161" s="165" t="s">
        <v>1093</v>
      </c>
      <c r="F161" s="124" t="s">
        <v>1092</v>
      </c>
      <c r="G161" s="127">
        <v>83.75</v>
      </c>
      <c r="H161" s="127">
        <v>0</v>
      </c>
      <c r="I161" s="127">
        <v>83.75</v>
      </c>
      <c r="J161" s="127">
        <v>69.728155339805795</v>
      </c>
      <c r="K161" s="127">
        <v>0</v>
      </c>
      <c r="L161" s="127">
        <v>69.728155339805795</v>
      </c>
      <c r="M161" s="127">
        <v>74.349999999999994</v>
      </c>
      <c r="N161" s="127">
        <v>0</v>
      </c>
      <c r="O161" s="127">
        <v>74.349999999999994</v>
      </c>
      <c r="P161" s="127">
        <v>0</v>
      </c>
      <c r="Q161" s="127">
        <v>0</v>
      </c>
      <c r="R161" s="127">
        <v>0</v>
      </c>
      <c r="S161" s="127">
        <v>0</v>
      </c>
      <c r="T161" s="127">
        <v>5</v>
      </c>
      <c r="U161" s="127">
        <v>5</v>
      </c>
      <c r="V161" s="125">
        <f t="shared" si="4"/>
        <v>64.63861650485434</v>
      </c>
      <c r="W161" s="126">
        <v>157</v>
      </c>
      <c r="X161" s="124">
        <f>VLOOKUP(F161,[5]Sheet8!$A$2:$C$171,3,0)</f>
        <v>147</v>
      </c>
      <c r="Y161" s="124" t="s">
        <v>414</v>
      </c>
      <c r="Z161" s="133">
        <v>170</v>
      </c>
      <c r="AA161" s="124"/>
      <c r="AB161" s="124"/>
      <c r="AC161" s="124"/>
      <c r="AD161" s="124"/>
    </row>
    <row r="162" spans="1:255" ht="15" customHeight="1" x14ac:dyDescent="0.15">
      <c r="A162" s="134" t="s">
        <v>1406</v>
      </c>
      <c r="B162" s="124" t="s">
        <v>568</v>
      </c>
      <c r="C162" s="124" t="s">
        <v>712</v>
      </c>
      <c r="D162" s="124" t="s">
        <v>1072</v>
      </c>
      <c r="E162" s="165" t="s">
        <v>1091</v>
      </c>
      <c r="F162" s="124" t="s">
        <v>1090</v>
      </c>
      <c r="G162" s="127">
        <v>83.8333333333333</v>
      </c>
      <c r="H162" s="127">
        <v>-3.3333333333302999E-3</v>
      </c>
      <c r="I162" s="127">
        <v>83.83</v>
      </c>
      <c r="J162" s="127">
        <v>65.359223300970896</v>
      </c>
      <c r="K162" s="127">
        <v>1.00077669902913</v>
      </c>
      <c r="L162" s="127">
        <v>66.36</v>
      </c>
      <c r="M162" s="127">
        <v>61.85</v>
      </c>
      <c r="N162" s="127">
        <v>0</v>
      </c>
      <c r="O162" s="127">
        <v>61.85</v>
      </c>
      <c r="P162" s="127">
        <v>25</v>
      </c>
      <c r="Q162" s="127">
        <v>0</v>
      </c>
      <c r="R162" s="127">
        <v>25</v>
      </c>
      <c r="S162" s="127">
        <v>18</v>
      </c>
      <c r="T162" s="127">
        <v>0</v>
      </c>
      <c r="U162" s="127">
        <v>18</v>
      </c>
      <c r="V162" s="125">
        <f t="shared" si="4"/>
        <v>63.395499999999998</v>
      </c>
      <c r="W162" s="126">
        <v>158</v>
      </c>
      <c r="X162" s="124">
        <f>VLOOKUP(F162,[5]Sheet8!$A$2:$C$171,3,0)</f>
        <v>161</v>
      </c>
      <c r="Y162" s="124" t="s">
        <v>414</v>
      </c>
      <c r="Z162" s="133">
        <v>170</v>
      </c>
      <c r="AA162" s="124"/>
      <c r="AB162" s="124"/>
      <c r="AC162" s="124"/>
      <c r="AD162" s="124"/>
    </row>
    <row r="163" spans="1:255" ht="15" customHeight="1" x14ac:dyDescent="0.15">
      <c r="A163" s="134" t="s">
        <v>1406</v>
      </c>
      <c r="B163" s="124" t="s">
        <v>568</v>
      </c>
      <c r="C163" s="124" t="s">
        <v>712</v>
      </c>
      <c r="D163" s="124" t="s">
        <v>1066</v>
      </c>
      <c r="E163" s="165" t="s">
        <v>1089</v>
      </c>
      <c r="F163" s="124" t="s">
        <v>1088</v>
      </c>
      <c r="G163" s="127">
        <v>84.33</v>
      </c>
      <c r="H163" s="127">
        <v>0</v>
      </c>
      <c r="I163" s="127">
        <v>84.33</v>
      </c>
      <c r="J163" s="127">
        <v>68.029126213592207</v>
      </c>
      <c r="K163" s="127">
        <v>0</v>
      </c>
      <c r="L163" s="127">
        <v>68.029126213592207</v>
      </c>
      <c r="M163" s="127">
        <v>68.150000000000006</v>
      </c>
      <c r="N163" s="127">
        <v>0</v>
      </c>
      <c r="O163" s="127">
        <v>68.150000000000006</v>
      </c>
      <c r="P163" s="127">
        <v>0</v>
      </c>
      <c r="Q163" s="127">
        <v>0</v>
      </c>
      <c r="R163" s="127">
        <v>0</v>
      </c>
      <c r="S163" s="127">
        <v>0</v>
      </c>
      <c r="T163" s="127">
        <v>0</v>
      </c>
      <c r="U163" s="127">
        <v>0</v>
      </c>
      <c r="V163" s="125">
        <f t="shared" si="4"/>
        <v>62.862344660194154</v>
      </c>
      <c r="W163" s="126">
        <v>159</v>
      </c>
      <c r="X163" s="124">
        <f>VLOOKUP(F163,[5]Sheet8!$A$2:$C$171,3,0)</f>
        <v>153</v>
      </c>
      <c r="Y163" s="124" t="s">
        <v>414</v>
      </c>
      <c r="Z163" s="133">
        <v>170</v>
      </c>
      <c r="AA163" s="124"/>
      <c r="AB163" s="124"/>
      <c r="AC163" s="124"/>
      <c r="AD163" s="124"/>
    </row>
    <row r="164" spans="1:255" ht="15" customHeight="1" x14ac:dyDescent="0.15">
      <c r="A164" s="134" t="s">
        <v>1406</v>
      </c>
      <c r="B164" s="124" t="s">
        <v>568</v>
      </c>
      <c r="C164" s="124" t="s">
        <v>712</v>
      </c>
      <c r="D164" s="124" t="s">
        <v>1085</v>
      </c>
      <c r="E164" s="165" t="s">
        <v>1087</v>
      </c>
      <c r="F164" s="124" t="s">
        <v>1086</v>
      </c>
      <c r="G164" s="127">
        <v>84</v>
      </c>
      <c r="H164" s="127">
        <v>0</v>
      </c>
      <c r="I164" s="127">
        <v>84</v>
      </c>
      <c r="J164" s="127">
        <v>66.796116504854396</v>
      </c>
      <c r="K164" s="127">
        <v>0</v>
      </c>
      <c r="L164" s="127">
        <v>66.796116504854396</v>
      </c>
      <c r="M164" s="127">
        <v>79.95</v>
      </c>
      <c r="N164" s="127">
        <v>0</v>
      </c>
      <c r="O164" s="127">
        <v>79.95</v>
      </c>
      <c r="P164" s="127">
        <v>0</v>
      </c>
      <c r="Q164" s="127">
        <v>0</v>
      </c>
      <c r="R164" s="127">
        <v>0</v>
      </c>
      <c r="S164" s="127">
        <v>0</v>
      </c>
      <c r="T164" s="127">
        <v>5</v>
      </c>
      <c r="U164" s="127">
        <v>5</v>
      </c>
      <c r="V164" s="125">
        <f t="shared" si="4"/>
        <v>62.744587378640794</v>
      </c>
      <c r="W164" s="126">
        <v>160</v>
      </c>
      <c r="X164" s="124">
        <f>VLOOKUP(F164,[5]Sheet8!$A$2:$C$171,3,0)</f>
        <v>157</v>
      </c>
      <c r="Y164" s="124" t="s">
        <v>414</v>
      </c>
      <c r="Z164" s="133">
        <v>170</v>
      </c>
      <c r="AA164" s="124"/>
      <c r="AB164" s="124"/>
      <c r="AC164" s="124"/>
      <c r="AD164" s="124"/>
    </row>
    <row r="165" spans="1:255" ht="15" customHeight="1" x14ac:dyDescent="0.15">
      <c r="A165" s="134" t="s">
        <v>1406</v>
      </c>
      <c r="B165" s="124" t="s">
        <v>568</v>
      </c>
      <c r="C165" s="124" t="s">
        <v>712</v>
      </c>
      <c r="D165" s="124" t="s">
        <v>1085</v>
      </c>
      <c r="E165" s="165" t="s">
        <v>1084</v>
      </c>
      <c r="F165" s="124" t="s">
        <v>1083</v>
      </c>
      <c r="G165" s="127">
        <v>83.1666666666667</v>
      </c>
      <c r="H165" s="127">
        <v>0</v>
      </c>
      <c r="I165" s="127">
        <v>83.1666666666667</v>
      </c>
      <c r="J165" s="127">
        <v>65.747572815533999</v>
      </c>
      <c r="K165" s="127">
        <v>0</v>
      </c>
      <c r="L165" s="127">
        <v>65.747572815533999</v>
      </c>
      <c r="M165" s="127">
        <v>70.349999999999994</v>
      </c>
      <c r="N165" s="127">
        <v>0</v>
      </c>
      <c r="O165" s="127">
        <v>70.349999999999994</v>
      </c>
      <c r="P165" s="127">
        <v>0</v>
      </c>
      <c r="Q165" s="127">
        <v>0</v>
      </c>
      <c r="R165" s="127">
        <v>0</v>
      </c>
      <c r="S165" s="127">
        <v>0</v>
      </c>
      <c r="T165" s="127">
        <v>0</v>
      </c>
      <c r="U165" s="127">
        <v>0</v>
      </c>
      <c r="V165" s="125">
        <f t="shared" ref="V165:V174" si="5">I165*0.1+L165*0.75+0.05*O165+0.05*R165+0.05*U165</f>
        <v>61.144846278317168</v>
      </c>
      <c r="W165" s="126">
        <v>161</v>
      </c>
      <c r="X165" s="124">
        <f>VLOOKUP(F165,[5]Sheet8!$A$2:$C$171,3,0)</f>
        <v>159</v>
      </c>
      <c r="Y165" s="124" t="s">
        <v>414</v>
      </c>
      <c r="Z165" s="133">
        <v>170</v>
      </c>
      <c r="AA165" s="124"/>
      <c r="AB165" s="124"/>
      <c r="AC165" s="124"/>
      <c r="AD165" s="124"/>
    </row>
    <row r="166" spans="1:255" ht="15" customHeight="1" x14ac:dyDescent="0.15">
      <c r="A166" s="134" t="s">
        <v>1406</v>
      </c>
      <c r="B166" s="124" t="s">
        <v>568</v>
      </c>
      <c r="C166" s="124" t="s">
        <v>712</v>
      </c>
      <c r="D166" s="124" t="s">
        <v>1069</v>
      </c>
      <c r="E166" s="165" t="s">
        <v>1082</v>
      </c>
      <c r="F166" s="124" t="s">
        <v>1081</v>
      </c>
      <c r="G166" s="127">
        <v>83</v>
      </c>
      <c r="H166" s="127">
        <v>0</v>
      </c>
      <c r="I166" s="127">
        <v>83</v>
      </c>
      <c r="J166" s="127">
        <v>65.708737864077705</v>
      </c>
      <c r="K166" s="127">
        <v>0</v>
      </c>
      <c r="L166" s="127">
        <v>65.708737864077705</v>
      </c>
      <c r="M166" s="127">
        <v>70.849999999999994</v>
      </c>
      <c r="N166" s="127">
        <v>0</v>
      </c>
      <c r="O166" s="127">
        <v>70.849999999999994</v>
      </c>
      <c r="P166" s="127">
        <v>0</v>
      </c>
      <c r="Q166" s="127">
        <v>0</v>
      </c>
      <c r="R166" s="127">
        <v>0</v>
      </c>
      <c r="S166" s="127">
        <v>0</v>
      </c>
      <c r="T166" s="127">
        <v>0</v>
      </c>
      <c r="U166" s="127">
        <v>0</v>
      </c>
      <c r="V166" s="125">
        <f t="shared" si="5"/>
        <v>61.124053398058273</v>
      </c>
      <c r="W166" s="126">
        <v>162</v>
      </c>
      <c r="X166" s="124">
        <f>VLOOKUP(F166,[5]Sheet8!$A$2:$C$171,3,0)</f>
        <v>160</v>
      </c>
      <c r="Y166" s="124" t="s">
        <v>414</v>
      </c>
      <c r="Z166" s="133">
        <v>170</v>
      </c>
      <c r="AA166" s="124"/>
      <c r="AB166" s="124"/>
      <c r="AC166" s="124"/>
      <c r="AD166" s="124"/>
    </row>
    <row r="167" spans="1:255" ht="15" customHeight="1" x14ac:dyDescent="0.15">
      <c r="A167" s="134" t="s">
        <v>1406</v>
      </c>
      <c r="B167" s="124" t="s">
        <v>568</v>
      </c>
      <c r="C167" s="124" t="s">
        <v>712</v>
      </c>
      <c r="D167" s="124" t="s">
        <v>1066</v>
      </c>
      <c r="E167" s="165" t="s">
        <v>1080</v>
      </c>
      <c r="F167" s="124" t="s">
        <v>1079</v>
      </c>
      <c r="G167" s="127">
        <v>84.33</v>
      </c>
      <c r="H167" s="127">
        <v>0</v>
      </c>
      <c r="I167" s="127">
        <v>84.33</v>
      </c>
      <c r="J167" s="127">
        <v>64.757281553398101</v>
      </c>
      <c r="K167" s="127">
        <v>0</v>
      </c>
      <c r="L167" s="127">
        <v>64.757281553398101</v>
      </c>
      <c r="M167" s="127">
        <v>62.15</v>
      </c>
      <c r="N167" s="127">
        <v>0</v>
      </c>
      <c r="O167" s="127">
        <v>62.15</v>
      </c>
      <c r="P167" s="127">
        <v>0</v>
      </c>
      <c r="Q167" s="127">
        <v>0</v>
      </c>
      <c r="R167" s="127">
        <v>0</v>
      </c>
      <c r="S167" s="127">
        <v>0</v>
      </c>
      <c r="T167" s="127">
        <v>0</v>
      </c>
      <c r="U167" s="127">
        <v>0</v>
      </c>
      <c r="V167" s="125">
        <f t="shared" si="5"/>
        <v>60.108461165048574</v>
      </c>
      <c r="W167" s="126">
        <v>163</v>
      </c>
      <c r="X167" s="124">
        <f>VLOOKUP(F167,[5]Sheet8!$A$2:$C$171,3,0)</f>
        <v>162</v>
      </c>
      <c r="Y167" s="124" t="s">
        <v>414</v>
      </c>
      <c r="Z167" s="133">
        <v>170</v>
      </c>
      <c r="AA167" s="124"/>
      <c r="AB167" s="124"/>
      <c r="AC167" s="124"/>
      <c r="AD167" s="124"/>
    </row>
    <row r="168" spans="1:255" ht="15" customHeight="1" x14ac:dyDescent="0.15">
      <c r="A168" s="134" t="s">
        <v>1406</v>
      </c>
      <c r="B168" s="124" t="s">
        <v>568</v>
      </c>
      <c r="C168" s="124" t="s">
        <v>712</v>
      </c>
      <c r="D168" s="124" t="s">
        <v>1063</v>
      </c>
      <c r="E168" s="165" t="s">
        <v>1078</v>
      </c>
      <c r="F168" s="124" t="s">
        <v>1077</v>
      </c>
      <c r="G168" s="127">
        <v>83.5</v>
      </c>
      <c r="H168" s="127">
        <v>0</v>
      </c>
      <c r="I168" s="127">
        <v>83.5</v>
      </c>
      <c r="J168" s="127">
        <v>63.941747572815501</v>
      </c>
      <c r="K168" s="127">
        <v>0</v>
      </c>
      <c r="L168" s="127">
        <v>63.941747572815501</v>
      </c>
      <c r="M168" s="127">
        <v>49.45</v>
      </c>
      <c r="N168" s="127">
        <v>0</v>
      </c>
      <c r="O168" s="127">
        <v>49.45</v>
      </c>
      <c r="P168" s="127">
        <v>25</v>
      </c>
      <c r="Q168" s="127">
        <v>0</v>
      </c>
      <c r="R168" s="127">
        <v>25</v>
      </c>
      <c r="S168" s="127">
        <v>0</v>
      </c>
      <c r="T168" s="127">
        <v>0</v>
      </c>
      <c r="U168" s="127">
        <v>0</v>
      </c>
      <c r="V168" s="125">
        <f t="shared" si="5"/>
        <v>60.028810679611624</v>
      </c>
      <c r="W168" s="126">
        <v>164</v>
      </c>
      <c r="X168" s="124">
        <f>VLOOKUP(F168,[5]Sheet8!$A$2:$C$171,3,0)</f>
        <v>164</v>
      </c>
      <c r="Y168" s="124" t="s">
        <v>414</v>
      </c>
      <c r="Z168" s="133">
        <v>170</v>
      </c>
      <c r="AA168" s="124"/>
      <c r="AB168" s="124"/>
      <c r="AC168" s="124"/>
      <c r="AD168" s="124"/>
    </row>
    <row r="169" spans="1:255" ht="15" customHeight="1" x14ac:dyDescent="0.15">
      <c r="A169" s="134" t="s">
        <v>1406</v>
      </c>
      <c r="B169" s="124" t="s">
        <v>568</v>
      </c>
      <c r="C169" s="124" t="s">
        <v>712</v>
      </c>
      <c r="D169" s="124" t="s">
        <v>1063</v>
      </c>
      <c r="E169" s="165" t="s">
        <v>1076</v>
      </c>
      <c r="F169" s="124" t="s">
        <v>1075</v>
      </c>
      <c r="G169" s="127">
        <v>83.67</v>
      </c>
      <c r="H169" s="127">
        <v>0</v>
      </c>
      <c r="I169" s="127">
        <v>83.67</v>
      </c>
      <c r="J169" s="127">
        <v>59.29</v>
      </c>
      <c r="K169" s="127">
        <v>0</v>
      </c>
      <c r="L169" s="127">
        <v>59.29</v>
      </c>
      <c r="M169" s="127">
        <v>62.6</v>
      </c>
      <c r="N169" s="127">
        <v>0</v>
      </c>
      <c r="O169" s="127">
        <v>62.6</v>
      </c>
      <c r="P169" s="127">
        <v>0</v>
      </c>
      <c r="Q169" s="127">
        <v>0</v>
      </c>
      <c r="R169" s="127">
        <v>0</v>
      </c>
      <c r="S169" s="127">
        <v>0</v>
      </c>
      <c r="T169" s="127">
        <v>0</v>
      </c>
      <c r="U169" s="127">
        <v>0</v>
      </c>
      <c r="V169" s="125">
        <f t="shared" si="5"/>
        <v>55.964500000000008</v>
      </c>
      <c r="W169" s="126">
        <v>165</v>
      </c>
      <c r="X169" s="124">
        <f>VLOOKUP(F169,[5]Sheet8!$A$2:$C$171,3,0)</f>
        <v>165</v>
      </c>
      <c r="Y169" s="124" t="s">
        <v>414</v>
      </c>
      <c r="Z169" s="133">
        <v>170</v>
      </c>
      <c r="AA169" s="124"/>
      <c r="AB169" s="124"/>
      <c r="AC169" s="124"/>
      <c r="AD169" s="124"/>
      <c r="IP169" s="116"/>
      <c r="IQ169" s="116"/>
      <c r="IR169" s="116"/>
      <c r="IS169" s="116"/>
      <c r="IT169" s="116"/>
      <c r="IU169" s="116"/>
    </row>
    <row r="170" spans="1:255" ht="15" customHeight="1" x14ac:dyDescent="0.15">
      <c r="A170" s="134" t="s">
        <v>1406</v>
      </c>
      <c r="B170" s="124" t="s">
        <v>568</v>
      </c>
      <c r="C170" s="124" t="s">
        <v>712</v>
      </c>
      <c r="D170" s="124" t="s">
        <v>1072</v>
      </c>
      <c r="E170" s="165" t="s">
        <v>1074</v>
      </c>
      <c r="F170" s="124" t="s">
        <v>1073</v>
      </c>
      <c r="G170" s="127">
        <v>82.8333333333333</v>
      </c>
      <c r="H170" s="127">
        <v>-1.0033333333333301</v>
      </c>
      <c r="I170" s="127">
        <v>81.83</v>
      </c>
      <c r="J170" s="127">
        <v>55.825242718446603</v>
      </c>
      <c r="K170" s="127">
        <v>1.0047572815534001</v>
      </c>
      <c r="L170" s="127">
        <v>56.83</v>
      </c>
      <c r="M170" s="127">
        <v>71.400000000000006</v>
      </c>
      <c r="N170" s="127">
        <v>0</v>
      </c>
      <c r="O170" s="127">
        <v>71.400000000000006</v>
      </c>
      <c r="P170" s="127">
        <v>0</v>
      </c>
      <c r="Q170" s="127">
        <v>0</v>
      </c>
      <c r="R170" s="127">
        <v>0</v>
      </c>
      <c r="S170" s="127">
        <v>0</v>
      </c>
      <c r="T170" s="127">
        <v>0</v>
      </c>
      <c r="U170" s="127">
        <v>0</v>
      </c>
      <c r="V170" s="125">
        <f t="shared" si="5"/>
        <v>54.375500000000002</v>
      </c>
      <c r="W170" s="126">
        <v>166</v>
      </c>
      <c r="X170" s="124">
        <f>VLOOKUP(F170,[5]Sheet8!$A$2:$C$171,3,0)</f>
        <v>167</v>
      </c>
      <c r="Y170" s="124" t="s">
        <v>414</v>
      </c>
      <c r="Z170" s="133">
        <v>170</v>
      </c>
      <c r="AA170" s="124"/>
      <c r="AB170" s="124"/>
      <c r="AC170" s="124"/>
      <c r="AD170" s="124"/>
    </row>
    <row r="171" spans="1:255" ht="15" customHeight="1" x14ac:dyDescent="0.15">
      <c r="A171" s="134" t="s">
        <v>1406</v>
      </c>
      <c r="B171" s="124" t="s">
        <v>568</v>
      </c>
      <c r="C171" s="124" t="s">
        <v>712</v>
      </c>
      <c r="D171" s="124" t="s">
        <v>1072</v>
      </c>
      <c r="E171" s="165" t="s">
        <v>1071</v>
      </c>
      <c r="F171" s="124" t="s">
        <v>1070</v>
      </c>
      <c r="G171" s="127">
        <v>83.5</v>
      </c>
      <c r="H171" s="127">
        <v>0</v>
      </c>
      <c r="I171" s="127">
        <v>83.5</v>
      </c>
      <c r="J171" s="127">
        <v>56.922330097087404</v>
      </c>
      <c r="K171" s="127">
        <v>0</v>
      </c>
      <c r="L171" s="127">
        <v>56.92</v>
      </c>
      <c r="M171" s="127">
        <v>64.95</v>
      </c>
      <c r="N171" s="127">
        <v>0</v>
      </c>
      <c r="O171" s="127">
        <v>64.95</v>
      </c>
      <c r="P171" s="127">
        <v>0</v>
      </c>
      <c r="Q171" s="127">
        <v>0</v>
      </c>
      <c r="R171" s="127">
        <v>0</v>
      </c>
      <c r="S171" s="127">
        <v>0</v>
      </c>
      <c r="T171" s="127">
        <v>0</v>
      </c>
      <c r="U171" s="127">
        <v>0</v>
      </c>
      <c r="V171" s="125">
        <f t="shared" si="5"/>
        <v>54.287500000000001</v>
      </c>
      <c r="W171" s="126">
        <v>167</v>
      </c>
      <c r="X171" s="124">
        <f>VLOOKUP(F171,[5]Sheet8!$A$2:$C$171,3,0)</f>
        <v>166</v>
      </c>
      <c r="Y171" s="124" t="s">
        <v>414</v>
      </c>
      <c r="Z171" s="133">
        <v>170</v>
      </c>
      <c r="AA171" s="124"/>
      <c r="AB171" s="124"/>
      <c r="AC171" s="124"/>
      <c r="AD171" s="124"/>
    </row>
    <row r="172" spans="1:255" ht="15" customHeight="1" x14ac:dyDescent="0.15">
      <c r="A172" s="134" t="s">
        <v>1406</v>
      </c>
      <c r="B172" s="124" t="s">
        <v>568</v>
      </c>
      <c r="C172" s="124" t="s">
        <v>712</v>
      </c>
      <c r="D172" s="124" t="s">
        <v>1069</v>
      </c>
      <c r="E172" s="165" t="s">
        <v>1068</v>
      </c>
      <c r="F172" s="124" t="s">
        <v>1067</v>
      </c>
      <c r="G172" s="127">
        <v>82.3333333333333</v>
      </c>
      <c r="H172" s="127">
        <v>0</v>
      </c>
      <c r="I172" s="127">
        <v>82.3333333333333</v>
      </c>
      <c r="J172" s="127">
        <v>36.368932038834899</v>
      </c>
      <c r="K172" s="127">
        <v>0</v>
      </c>
      <c r="L172" s="127">
        <v>36.368932038834899</v>
      </c>
      <c r="M172" s="127">
        <v>70.424999999999997</v>
      </c>
      <c r="N172" s="127">
        <v>0</v>
      </c>
      <c r="O172" s="127">
        <v>70.424999999999997</v>
      </c>
      <c r="P172" s="127">
        <v>0</v>
      </c>
      <c r="Q172" s="127">
        <v>0</v>
      </c>
      <c r="R172" s="127">
        <v>0</v>
      </c>
      <c r="S172" s="127">
        <v>0</v>
      </c>
      <c r="T172" s="127">
        <v>0</v>
      </c>
      <c r="U172" s="127">
        <v>0</v>
      </c>
      <c r="V172" s="125">
        <f t="shared" si="5"/>
        <v>39.031282362459507</v>
      </c>
      <c r="W172" s="126">
        <v>168</v>
      </c>
      <c r="X172" s="124">
        <f>VLOOKUP(F172,[5]Sheet8!$A$2:$C$171,3,0)</f>
        <v>168</v>
      </c>
      <c r="Y172" s="124" t="s">
        <v>414</v>
      </c>
      <c r="Z172" s="133">
        <v>170</v>
      </c>
      <c r="AA172" s="124"/>
      <c r="AB172" s="124"/>
      <c r="AC172" s="124"/>
      <c r="AD172" s="124"/>
      <c r="IP172" s="116"/>
      <c r="IQ172" s="116"/>
      <c r="IR172" s="116"/>
      <c r="IS172" s="116"/>
      <c r="IT172" s="116"/>
      <c r="IU172" s="116"/>
    </row>
    <row r="173" spans="1:255" ht="15" customHeight="1" x14ac:dyDescent="0.15">
      <c r="A173" s="134" t="s">
        <v>1406</v>
      </c>
      <c r="B173" s="124" t="s">
        <v>568</v>
      </c>
      <c r="C173" s="124" t="s">
        <v>712</v>
      </c>
      <c r="D173" s="124" t="s">
        <v>1066</v>
      </c>
      <c r="E173" s="165" t="s">
        <v>1065</v>
      </c>
      <c r="F173" s="124" t="s">
        <v>1064</v>
      </c>
      <c r="G173" s="127">
        <v>80.83</v>
      </c>
      <c r="H173" s="127">
        <v>0</v>
      </c>
      <c r="I173" s="127">
        <v>80.83</v>
      </c>
      <c r="J173" s="127">
        <v>9.9805825242718402</v>
      </c>
      <c r="K173" s="127">
        <v>0</v>
      </c>
      <c r="L173" s="127">
        <v>9.9805825242718402</v>
      </c>
      <c r="M173" s="127">
        <v>33.5</v>
      </c>
      <c r="N173" s="127">
        <v>0</v>
      </c>
      <c r="O173" s="127">
        <v>33.5</v>
      </c>
      <c r="P173" s="127">
        <v>0</v>
      </c>
      <c r="Q173" s="127">
        <v>0</v>
      </c>
      <c r="R173" s="127">
        <v>0</v>
      </c>
      <c r="S173" s="127">
        <v>0</v>
      </c>
      <c r="T173" s="127">
        <v>0</v>
      </c>
      <c r="U173" s="127">
        <v>0</v>
      </c>
      <c r="V173" s="125">
        <f t="shared" si="5"/>
        <v>17.243436893203882</v>
      </c>
      <c r="W173" s="126">
        <v>169</v>
      </c>
      <c r="X173" s="124">
        <f>VLOOKUP(F173,[5]Sheet8!$A$2:$C$171,3,0)</f>
        <v>169</v>
      </c>
      <c r="Y173" s="124" t="s">
        <v>414</v>
      </c>
      <c r="Z173" s="133">
        <v>170</v>
      </c>
      <c r="AA173" s="124"/>
      <c r="AB173" s="124"/>
      <c r="AC173" s="124"/>
      <c r="AD173" s="124"/>
      <c r="AE173" s="122"/>
      <c r="AF173" s="122"/>
      <c r="AG173" s="122"/>
      <c r="AH173" s="122"/>
      <c r="AI173" s="122"/>
      <c r="AJ173" s="122"/>
      <c r="AK173" s="122"/>
      <c r="AL173" s="122"/>
      <c r="AM173" s="122"/>
      <c r="AN173" s="122"/>
      <c r="AO173" s="122"/>
      <c r="AP173" s="122"/>
      <c r="AQ173" s="122"/>
      <c r="AR173" s="122"/>
      <c r="AS173" s="122"/>
      <c r="AT173" s="122"/>
      <c r="AU173" s="122"/>
      <c r="AV173" s="122"/>
      <c r="AW173" s="122"/>
      <c r="AX173" s="122"/>
      <c r="AY173" s="122"/>
      <c r="AZ173" s="122"/>
      <c r="BA173" s="122"/>
      <c r="BB173" s="122"/>
      <c r="BC173" s="122"/>
      <c r="BD173" s="122"/>
      <c r="BE173" s="122"/>
      <c r="BF173" s="122"/>
      <c r="BG173" s="122"/>
      <c r="BH173" s="122"/>
      <c r="BI173" s="122"/>
      <c r="BJ173" s="122"/>
      <c r="BK173" s="122"/>
      <c r="BL173" s="122"/>
      <c r="BM173" s="122"/>
      <c r="BN173" s="122"/>
      <c r="BO173" s="122"/>
      <c r="BP173" s="122"/>
      <c r="BQ173" s="122"/>
      <c r="BR173" s="122"/>
      <c r="BS173" s="122"/>
      <c r="BT173" s="122"/>
      <c r="BU173" s="122"/>
      <c r="BV173" s="122"/>
      <c r="BW173" s="122"/>
      <c r="BX173" s="122"/>
      <c r="BY173" s="122"/>
      <c r="BZ173" s="122"/>
      <c r="CA173" s="122"/>
      <c r="CB173" s="122"/>
      <c r="CC173" s="122"/>
      <c r="CD173" s="122"/>
      <c r="CE173" s="122"/>
      <c r="CF173" s="122"/>
      <c r="CG173" s="122"/>
      <c r="CH173" s="122"/>
      <c r="CI173" s="122"/>
      <c r="CJ173" s="122"/>
      <c r="CK173" s="122"/>
      <c r="CL173" s="122"/>
      <c r="CM173" s="122"/>
      <c r="CN173" s="122"/>
      <c r="CO173" s="122"/>
      <c r="CP173" s="122"/>
      <c r="CQ173" s="122"/>
      <c r="CR173" s="122"/>
      <c r="CS173" s="122"/>
      <c r="CT173" s="122"/>
      <c r="CU173" s="122"/>
      <c r="CV173" s="122"/>
      <c r="CW173" s="122"/>
      <c r="CX173" s="122"/>
      <c r="CY173" s="122"/>
      <c r="CZ173" s="122"/>
      <c r="DA173" s="122"/>
      <c r="DB173" s="122"/>
      <c r="DC173" s="122"/>
      <c r="DD173" s="122"/>
      <c r="DE173" s="122"/>
      <c r="DF173" s="122"/>
      <c r="DG173" s="122"/>
      <c r="DH173" s="122"/>
      <c r="DI173" s="122"/>
      <c r="DJ173" s="122"/>
      <c r="DK173" s="122"/>
      <c r="DL173" s="122"/>
      <c r="DM173" s="122"/>
      <c r="DN173" s="122"/>
      <c r="DO173" s="122"/>
      <c r="DP173" s="122"/>
      <c r="DQ173" s="122"/>
      <c r="DR173" s="122"/>
      <c r="DS173" s="122"/>
      <c r="DT173" s="122"/>
      <c r="DU173" s="122"/>
      <c r="DV173" s="122"/>
      <c r="DW173" s="122"/>
      <c r="DX173" s="122"/>
      <c r="DY173" s="122"/>
      <c r="DZ173" s="122"/>
      <c r="EA173" s="122"/>
      <c r="EB173" s="122"/>
      <c r="EC173" s="122"/>
      <c r="ED173" s="122"/>
      <c r="EE173" s="122"/>
      <c r="EF173" s="122"/>
      <c r="EG173" s="122"/>
      <c r="EH173" s="122"/>
      <c r="EI173" s="122"/>
      <c r="EJ173" s="122"/>
      <c r="EK173" s="122"/>
      <c r="EL173" s="122"/>
      <c r="EM173" s="122"/>
      <c r="EN173" s="122"/>
      <c r="EO173" s="122"/>
      <c r="EP173" s="122"/>
      <c r="EQ173" s="122"/>
      <c r="ER173" s="122"/>
      <c r="ES173" s="122"/>
      <c r="ET173" s="122"/>
      <c r="EU173" s="122"/>
      <c r="EV173" s="122"/>
      <c r="EW173" s="122"/>
      <c r="EX173" s="122"/>
      <c r="EY173" s="122"/>
      <c r="EZ173" s="122"/>
      <c r="FA173" s="122"/>
      <c r="FB173" s="122"/>
      <c r="FC173" s="122"/>
      <c r="FD173" s="122"/>
      <c r="FE173" s="122"/>
      <c r="FF173" s="122"/>
      <c r="FG173" s="122"/>
      <c r="FH173" s="122"/>
      <c r="FI173" s="122"/>
      <c r="FJ173" s="122"/>
      <c r="FK173" s="122"/>
      <c r="FL173" s="122"/>
      <c r="FM173" s="122"/>
      <c r="FN173" s="122"/>
      <c r="FO173" s="122"/>
      <c r="FP173" s="122"/>
      <c r="FQ173" s="122"/>
      <c r="FR173" s="122"/>
      <c r="FS173" s="122"/>
      <c r="FT173" s="122"/>
      <c r="FU173" s="122"/>
      <c r="FV173" s="122"/>
      <c r="FW173" s="122"/>
      <c r="FX173" s="122"/>
      <c r="FY173" s="122"/>
      <c r="FZ173" s="122"/>
      <c r="GA173" s="122"/>
      <c r="GB173" s="122"/>
      <c r="GC173" s="122"/>
      <c r="GD173" s="122"/>
      <c r="GE173" s="122"/>
      <c r="GF173" s="122"/>
      <c r="GG173" s="122"/>
      <c r="GH173" s="122"/>
      <c r="GI173" s="122"/>
      <c r="GJ173" s="122"/>
      <c r="GK173" s="122"/>
      <c r="GL173" s="122"/>
      <c r="GM173" s="122"/>
      <c r="GN173" s="122"/>
      <c r="GO173" s="122"/>
      <c r="GP173" s="122"/>
      <c r="GQ173" s="122"/>
      <c r="GR173" s="122"/>
      <c r="GS173" s="122"/>
      <c r="GT173" s="122"/>
      <c r="GU173" s="122"/>
      <c r="GV173" s="122"/>
      <c r="GW173" s="122"/>
      <c r="GX173" s="122"/>
      <c r="GY173" s="122"/>
      <c r="GZ173" s="122"/>
      <c r="HA173" s="122"/>
      <c r="HB173" s="122"/>
      <c r="HC173" s="122"/>
      <c r="HD173" s="122"/>
      <c r="HE173" s="122"/>
      <c r="HF173" s="122"/>
      <c r="HG173" s="122"/>
      <c r="HH173" s="122"/>
      <c r="HI173" s="122"/>
      <c r="HJ173" s="122"/>
      <c r="HK173" s="122"/>
      <c r="HL173" s="122"/>
      <c r="HM173" s="122"/>
      <c r="HN173" s="122"/>
      <c r="HO173" s="122"/>
      <c r="HP173" s="122"/>
      <c r="HQ173" s="122"/>
      <c r="HR173" s="122"/>
      <c r="HS173" s="122"/>
      <c r="HT173" s="122"/>
      <c r="HU173" s="122"/>
      <c r="HV173" s="122"/>
      <c r="HW173" s="122"/>
      <c r="HX173" s="122"/>
      <c r="HY173" s="122"/>
      <c r="HZ173" s="122"/>
      <c r="IA173" s="122"/>
      <c r="IB173" s="122"/>
      <c r="IC173" s="122"/>
      <c r="ID173" s="122"/>
      <c r="IE173" s="122"/>
      <c r="IF173" s="122"/>
      <c r="IG173" s="122"/>
      <c r="IH173" s="122"/>
      <c r="II173" s="122"/>
      <c r="IJ173" s="122"/>
      <c r="IK173" s="122"/>
      <c r="IL173" s="122"/>
      <c r="IM173" s="122"/>
      <c r="IN173" s="122"/>
      <c r="IO173" s="122"/>
      <c r="IP173" s="122"/>
      <c r="IQ173" s="122"/>
      <c r="IR173" s="122"/>
      <c r="IS173" s="122"/>
      <c r="IT173" s="122"/>
      <c r="IU173" s="122"/>
    </row>
    <row r="174" spans="1:255" ht="15" customHeight="1" x14ac:dyDescent="0.15">
      <c r="A174" s="134" t="s">
        <v>1406</v>
      </c>
      <c r="B174" s="124" t="s">
        <v>568</v>
      </c>
      <c r="C174" s="124" t="s">
        <v>712</v>
      </c>
      <c r="D174" s="124" t="s">
        <v>1063</v>
      </c>
      <c r="E174" s="165" t="s">
        <v>1062</v>
      </c>
      <c r="F174" s="124" t="s">
        <v>1061</v>
      </c>
      <c r="G174" s="127">
        <v>81.17</v>
      </c>
      <c r="H174" s="127">
        <v>-8</v>
      </c>
      <c r="I174" s="127">
        <v>73.17</v>
      </c>
      <c r="J174" s="127">
        <v>8.3495145631067995</v>
      </c>
      <c r="K174" s="127">
        <v>0</v>
      </c>
      <c r="L174" s="127">
        <v>8.3495145631067995</v>
      </c>
      <c r="M174" s="127">
        <v>68.974999999999994</v>
      </c>
      <c r="N174" s="127">
        <v>0</v>
      </c>
      <c r="O174" s="127">
        <v>68.974999999999994</v>
      </c>
      <c r="P174" s="127">
        <v>0</v>
      </c>
      <c r="Q174" s="127">
        <v>0</v>
      </c>
      <c r="R174" s="127">
        <v>0</v>
      </c>
      <c r="S174" s="127">
        <v>0</v>
      </c>
      <c r="T174" s="127">
        <v>0</v>
      </c>
      <c r="U174" s="127">
        <v>0</v>
      </c>
      <c r="V174" s="125">
        <f t="shared" si="5"/>
        <v>17.0278859223301</v>
      </c>
      <c r="W174" s="126">
        <v>170</v>
      </c>
      <c r="X174" s="124">
        <f>VLOOKUP(F174,[5]Sheet8!$A$2:$C$171,3,0)</f>
        <v>170</v>
      </c>
      <c r="Y174" s="124" t="s">
        <v>414</v>
      </c>
      <c r="Z174" s="133">
        <v>170</v>
      </c>
      <c r="AA174" s="124"/>
      <c r="AB174" s="124"/>
      <c r="AC174" s="124"/>
      <c r="AD174" s="124"/>
      <c r="IP174" s="116"/>
      <c r="IQ174" s="116"/>
      <c r="IR174" s="116"/>
      <c r="IS174" s="116"/>
      <c r="IT174" s="116"/>
      <c r="IU174" s="116"/>
    </row>
    <row r="175" spans="1:255" ht="15" customHeight="1" x14ac:dyDescent="0.15">
      <c r="A175" s="200" t="s">
        <v>559</v>
      </c>
      <c r="B175" s="201" t="s">
        <v>560</v>
      </c>
      <c r="C175" s="202"/>
      <c r="D175" s="201"/>
      <c r="E175" s="201"/>
      <c r="F175" s="201"/>
      <c r="G175" s="201"/>
      <c r="H175" s="201"/>
      <c r="I175" s="201"/>
      <c r="J175" s="201"/>
      <c r="K175" s="201"/>
      <c r="L175" s="201"/>
      <c r="M175" s="201"/>
      <c r="N175" s="201"/>
      <c r="O175" s="90"/>
      <c r="P175" s="86"/>
      <c r="Q175" s="91"/>
      <c r="R175" s="90"/>
      <c r="S175" s="86"/>
      <c r="T175" s="86"/>
      <c r="U175" s="90"/>
      <c r="V175" s="89"/>
      <c r="W175" s="88"/>
      <c r="X175" s="86"/>
    </row>
    <row r="176" spans="1:255" ht="15" customHeight="1" x14ac:dyDescent="0.15">
      <c r="A176" s="203"/>
      <c r="B176" s="204" t="s">
        <v>561</v>
      </c>
      <c r="C176" s="202"/>
      <c r="D176" s="201"/>
      <c r="E176" s="201"/>
      <c r="F176" s="201"/>
      <c r="G176" s="201"/>
      <c r="H176" s="201"/>
      <c r="I176" s="201"/>
      <c r="J176" s="201"/>
      <c r="K176" s="201"/>
      <c r="L176" s="201"/>
      <c r="M176" s="201"/>
      <c r="N176" s="201"/>
      <c r="O176" s="90"/>
      <c r="P176" s="86"/>
      <c r="Q176" s="91"/>
      <c r="R176" s="90"/>
      <c r="S176" s="86"/>
      <c r="T176" s="86"/>
      <c r="U176" s="90"/>
      <c r="V176" s="89"/>
      <c r="W176" s="88"/>
      <c r="X176" s="86"/>
      <c r="Y176" s="123"/>
      <c r="Z176" s="123"/>
      <c r="AA176" s="123"/>
      <c r="AB176" s="123"/>
      <c r="AC176" s="123"/>
      <c r="AD176" s="123"/>
    </row>
    <row r="177" spans="1:255" s="122" customFormat="1" ht="15.75" x14ac:dyDescent="0.15">
      <c r="A177" s="203"/>
      <c r="B177" s="201" t="s">
        <v>562</v>
      </c>
      <c r="C177" s="202"/>
      <c r="D177" s="201"/>
      <c r="E177" s="201"/>
      <c r="F177" s="201"/>
      <c r="G177" s="201"/>
      <c r="H177" s="201"/>
      <c r="I177" s="201"/>
      <c r="J177" s="201"/>
      <c r="K177" s="201"/>
      <c r="L177" s="201"/>
      <c r="M177" s="201"/>
      <c r="N177" s="201"/>
      <c r="O177" s="90"/>
      <c r="P177" s="86"/>
      <c r="Q177" s="91"/>
      <c r="R177" s="90"/>
      <c r="S177" s="86"/>
      <c r="T177" s="86"/>
      <c r="U177" s="90"/>
      <c r="V177" s="89"/>
      <c r="W177" s="88"/>
      <c r="X177" s="8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16"/>
      <c r="HU177" s="116"/>
      <c r="HV177" s="116"/>
      <c r="HW177" s="116"/>
      <c r="HX177" s="116"/>
      <c r="HY177" s="116"/>
      <c r="HZ177" s="116"/>
      <c r="IA177" s="116"/>
      <c r="IB177" s="116"/>
      <c r="IC177" s="116"/>
      <c r="ID177" s="116"/>
      <c r="IE177" s="116"/>
      <c r="IF177" s="116"/>
      <c r="IG177" s="116"/>
      <c r="IH177" s="116"/>
      <c r="II177" s="116"/>
      <c r="IJ177" s="116"/>
      <c r="IK177" s="116"/>
      <c r="IL177" s="116"/>
      <c r="IM177" s="116"/>
      <c r="IN177" s="116"/>
      <c r="IO177" s="116"/>
      <c r="IP177" s="36"/>
      <c r="IQ177" s="36"/>
      <c r="IR177" s="36"/>
      <c r="IS177" s="36"/>
      <c r="IT177" s="36"/>
      <c r="IU177" s="36"/>
    </row>
    <row r="178" spans="1:255" ht="15" customHeight="1" x14ac:dyDescent="0.15">
      <c r="A178" s="203"/>
      <c r="B178" s="201" t="s">
        <v>563</v>
      </c>
      <c r="C178" s="205"/>
      <c r="D178" s="201"/>
      <c r="E178" s="201"/>
      <c r="F178" s="201"/>
      <c r="G178" s="201"/>
      <c r="H178" s="201"/>
      <c r="I178" s="201"/>
      <c r="J178" s="201"/>
      <c r="K178" s="201"/>
      <c r="L178" s="201"/>
      <c r="M178" s="201"/>
      <c r="N178" s="201"/>
      <c r="O178" s="90"/>
      <c r="P178" s="86"/>
      <c r="Q178" s="91"/>
      <c r="R178" s="90"/>
      <c r="S178" s="86"/>
      <c r="T178" s="86"/>
      <c r="U178" s="90"/>
      <c r="V178" s="89"/>
      <c r="W178" s="88"/>
      <c r="X178" s="86"/>
    </row>
    <row r="179" spans="1:255" ht="15" customHeight="1" x14ac:dyDescent="0.15">
      <c r="A179" s="203"/>
      <c r="B179" s="204" t="s">
        <v>564</v>
      </c>
      <c r="C179" s="205"/>
      <c r="D179" s="201"/>
      <c r="E179" s="201"/>
      <c r="F179" s="201"/>
      <c r="G179" s="201"/>
      <c r="H179" s="201"/>
      <c r="I179" s="201"/>
      <c r="J179" s="201"/>
      <c r="K179" s="201"/>
      <c r="L179" s="201"/>
      <c r="M179" s="201"/>
      <c r="N179" s="201"/>
      <c r="O179" s="90"/>
      <c r="P179" s="86"/>
      <c r="Q179" s="91"/>
      <c r="R179" s="90"/>
      <c r="S179" s="86"/>
      <c r="T179" s="86"/>
      <c r="U179" s="90"/>
      <c r="V179" s="89"/>
      <c r="W179" s="88"/>
      <c r="X179" s="86"/>
    </row>
  </sheetData>
  <mergeCells count="2">
    <mergeCell ref="A2:AD2"/>
    <mergeCell ref="A3:D3"/>
  </mergeCells>
  <phoneticPr fontId="1" type="noConversion"/>
  <conditionalFormatting sqref="X5:X174">
    <cfRule type="duplicateValues" dxfId="0" priority="1"/>
  </conditionalFormatting>
  <dataValidations count="6">
    <dataValidation type="list" allowBlank="1" showInputMessage="1" showErrorMessage="1" sqref="AB6:AB10" xr:uid="{00000000-0002-0000-0000-000005000000}">
      <formula1>"学业进步奖,研究与创新奖,道德风尚奖,文体活动奖,社会工作奖"</formula1>
    </dataValidation>
    <dataValidation type="list" allowBlank="1" showInputMessage="1" showErrorMessage="1" sqref="Y6:Y36" xr:uid="{00000000-0002-0000-0000-000004000000}">
      <formula1>"是,否"</formula1>
    </dataValidation>
    <dataValidation type="list" allowBlank="1" showInputMessage="1" showErrorMessage="1" sqref="V1" xr:uid="{00000000-0002-0000-0000-000003000000}">
      <formula1>$CQ$9:$CQ$11</formula1>
    </dataValidation>
    <dataValidation type="list" allowBlank="1" showInputMessage="1" showErrorMessage="1" sqref="V180:V65530 AB11:AB34" xr:uid="{00000000-0002-0000-0000-000002000000}">
      <formula1>#REF!</formula1>
    </dataValidation>
    <dataValidation type="list" allowBlank="1" showInputMessage="1" showErrorMessage="1" sqref="AC4:AC34 W3 W1 W180:W1048576" xr:uid="{00000000-0002-0000-0000-000001000000}">
      <formula1>"三好学生,三好学生标兵,优秀学生干部"</formula1>
    </dataValidation>
    <dataValidation type="list" allowBlank="1" showInputMessage="1" showErrorMessage="1" sqref="AA4:AA82 U3 U1 U180:U65530" xr:uid="{00000000-0002-0000-0000-000000000000}">
      <formula1>"一等奖学金,二等奖学金,三等奖学金,课程考核不合格,德育分未达标,体育成绩不合格,体测成绩不合格,违纪"</formula1>
    </dataValidation>
  </dataValidations>
  <printOptions horizontalCentered="1" verticalCentered="1"/>
  <pageMargins left="0.70833333333333304" right="0.70833333333333304" top="0.468055555555556" bottom="0.468055555555556" header="0.51180555555555596" footer="0.51180555555555596"/>
  <pageSetup paperSize="9" scale="8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4</vt:i4>
      </vt:variant>
    </vt:vector>
  </HeadingPairs>
  <TitlesOfParts>
    <vt:vector size="10" baseType="lpstr">
      <vt:lpstr>集23</vt:lpstr>
      <vt:lpstr>电子科学23</vt:lpstr>
      <vt:lpstr>集24</vt:lpstr>
      <vt:lpstr>电子科学24</vt:lpstr>
      <vt:lpstr>集25</vt:lpstr>
      <vt:lpstr>电子科学25</vt:lpstr>
      <vt:lpstr>电子科学25!Print_Area</vt:lpstr>
      <vt:lpstr>电子科学24!Print_Titles</vt:lpstr>
      <vt:lpstr>电子科学25!Print_Titles</vt:lpstr>
      <vt:lpstr>集25!Print_Titles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 Zhang</dc:creator>
  <cp:lastModifiedBy>Ingram Zhang</cp:lastModifiedBy>
  <cp:lastPrinted>2026-09-17T08:28:30Z</cp:lastPrinted>
  <dcterms:created xsi:type="dcterms:W3CDTF">2015-06-05T18:19:34Z</dcterms:created>
  <dcterms:modified xsi:type="dcterms:W3CDTF">2026-09-17T10:38:44Z</dcterms:modified>
</cp:coreProperties>
</file>